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мара\Desktop\2023-2024 уч.г\ВШК\ОП\ПО\"/>
    </mc:Choice>
  </mc:AlternateContent>
  <bookViews>
    <workbookView xWindow="0" yWindow="0" windowWidth="24000" windowHeight="9030"/>
  </bookViews>
  <sheets>
    <sheet name="Лист1" sheetId="1" r:id="rId1"/>
  </sheets>
  <definedNames>
    <definedName name="_xlnm.Print_Area" localSheetId="0">Лист1!$A$1:$Q$30</definedName>
  </definedNames>
  <calcPr calcId="162913"/>
</workbook>
</file>

<file path=xl/calcChain.xml><?xml version="1.0" encoding="utf-8"?>
<calcChain xmlns="http://schemas.openxmlformats.org/spreadsheetml/2006/main">
  <c r="O155" i="1" l="1"/>
  <c r="P155" i="1" s="1"/>
  <c r="O154" i="1"/>
  <c r="P154" i="1" s="1"/>
  <c r="O153" i="1"/>
  <c r="P153" i="1" s="1"/>
  <c r="O152" i="1"/>
  <c r="P152" i="1" s="1"/>
  <c r="O150" i="1"/>
  <c r="O149" i="1"/>
  <c r="P149" i="1" s="1"/>
  <c r="P148" i="1"/>
  <c r="O148" i="1"/>
  <c r="O147" i="1"/>
  <c r="P147" i="1" s="1"/>
  <c r="P146" i="1"/>
  <c r="O146" i="1"/>
  <c r="O145" i="1"/>
  <c r="P145" i="1" s="1"/>
  <c r="P144" i="1"/>
  <c r="O144" i="1"/>
  <c r="K143" i="1"/>
  <c r="J143" i="1"/>
  <c r="H143" i="1"/>
  <c r="G143" i="1"/>
  <c r="E143" i="1"/>
  <c r="D143" i="1"/>
  <c r="O135" i="1"/>
  <c r="P135" i="1" s="1"/>
  <c r="O134" i="1"/>
  <c r="P134" i="1" s="1"/>
  <c r="O133" i="1"/>
  <c r="P133" i="1" s="1"/>
  <c r="O132" i="1"/>
  <c r="P131" i="1"/>
  <c r="O131" i="1"/>
  <c r="O130" i="1"/>
  <c r="P130" i="1" s="1"/>
  <c r="P129" i="1"/>
  <c r="O129" i="1"/>
  <c r="O128" i="1"/>
  <c r="P128" i="1" s="1"/>
  <c r="P127" i="1"/>
  <c r="O127" i="1"/>
  <c r="O126" i="1"/>
  <c r="P126" i="1" s="1"/>
  <c r="O125" i="1"/>
  <c r="N125" i="1"/>
  <c r="M125" i="1"/>
  <c r="K125" i="1"/>
  <c r="J125" i="1"/>
  <c r="H125" i="1"/>
  <c r="G125" i="1"/>
  <c r="E125" i="1"/>
  <c r="D125" i="1"/>
  <c r="O124" i="1"/>
  <c r="P124" i="1" s="1"/>
  <c r="O120" i="1"/>
  <c r="P120" i="1" s="1"/>
  <c r="O119" i="1"/>
  <c r="P119" i="1" s="1"/>
  <c r="O118" i="1"/>
  <c r="P118" i="1" s="1"/>
  <c r="O115" i="1"/>
  <c r="P115" i="1" s="1"/>
  <c r="O114" i="1"/>
  <c r="P114" i="1" s="1"/>
  <c r="O113" i="1"/>
  <c r="P113" i="1" s="1"/>
  <c r="O112" i="1"/>
  <c r="P112" i="1" s="1"/>
  <c r="O111" i="1"/>
  <c r="P111" i="1" s="1"/>
  <c r="O109" i="1"/>
  <c r="O108" i="1" s="1"/>
  <c r="N108" i="1"/>
  <c r="M108" i="1"/>
  <c r="K108" i="1"/>
  <c r="J108" i="1" s="1"/>
  <c r="H108" i="1"/>
  <c r="G108" i="1"/>
  <c r="E108" i="1"/>
  <c r="D108" i="1" s="1"/>
  <c r="O100" i="1"/>
  <c r="P100" i="1" s="1"/>
  <c r="P99" i="1"/>
  <c r="O99" i="1"/>
  <c r="O98" i="1"/>
  <c r="P98" i="1" s="1"/>
  <c r="P95" i="1"/>
  <c r="O95" i="1"/>
  <c r="O94" i="1"/>
  <c r="P94" i="1" s="1"/>
  <c r="P93" i="1"/>
  <c r="O93" i="1"/>
  <c r="O92" i="1"/>
  <c r="P92" i="1" s="1"/>
  <c r="P91" i="1"/>
  <c r="O91" i="1"/>
  <c r="O89" i="1"/>
  <c r="P89" i="1" s="1"/>
  <c r="O88" i="1"/>
  <c r="N88" i="1"/>
  <c r="M88" i="1"/>
  <c r="K88" i="1"/>
  <c r="J88" i="1"/>
  <c r="H88" i="1"/>
  <c r="G88" i="1"/>
  <c r="E88" i="1"/>
  <c r="D88" i="1"/>
  <c r="O79" i="1"/>
  <c r="P79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0" i="1"/>
  <c r="O69" i="1" s="1"/>
  <c r="N69" i="1"/>
  <c r="M69" i="1"/>
  <c r="K69" i="1"/>
  <c r="J69" i="1" s="1"/>
  <c r="H69" i="1"/>
  <c r="G69" i="1"/>
  <c r="E69" i="1"/>
  <c r="D69" i="1" s="1"/>
  <c r="P109" i="1" l="1"/>
  <c r="O143" i="1"/>
  <c r="P70" i="1"/>
  <c r="N54" i="1" l="1"/>
  <c r="K54" i="1"/>
  <c r="H54" i="1"/>
  <c r="E54" i="1"/>
  <c r="P57" i="1"/>
  <c r="O57" i="1"/>
  <c r="P55" i="1"/>
  <c r="O55" i="1" l="1"/>
  <c r="O62" i="1" l="1"/>
  <c r="K39" i="1"/>
  <c r="N39" i="1"/>
  <c r="H39" i="1"/>
  <c r="E39" i="1"/>
  <c r="O45" i="1"/>
  <c r="O41" i="1"/>
  <c r="P41" i="1" s="1"/>
  <c r="O42" i="1"/>
  <c r="P42" i="1" s="1"/>
  <c r="O40" i="1"/>
  <c r="P40" i="1" s="1"/>
  <c r="O60" i="1"/>
  <c r="P60" i="1" s="1"/>
  <c r="O44" i="1"/>
  <c r="P44" i="1"/>
  <c r="P38" i="1"/>
  <c r="P37" i="1"/>
  <c r="P36" i="1"/>
  <c r="P35" i="1"/>
  <c r="P34" i="1"/>
  <c r="P33" i="1"/>
  <c r="P32" i="1"/>
  <c r="P31" i="1"/>
  <c r="P30" i="1"/>
  <c r="P29" i="1"/>
  <c r="P62" i="1" l="1"/>
  <c r="O54" i="1"/>
  <c r="O39" i="1"/>
  <c r="P16" i="1"/>
  <c r="P15" i="1"/>
  <c r="P14" i="1"/>
  <c r="P13" i="1"/>
  <c r="P12" i="1"/>
  <c r="P11" i="1"/>
  <c r="O8" i="1" l="1"/>
  <c r="P8" i="1" s="1"/>
  <c r="O9" i="1"/>
  <c r="P9" i="1" s="1"/>
  <c r="O10" i="1"/>
  <c r="P10" i="1" s="1"/>
  <c r="O7" i="1"/>
  <c r="P7" i="1" s="1"/>
  <c r="N6" i="1"/>
  <c r="K6" i="1"/>
  <c r="H6" i="1"/>
  <c r="E6" i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18" i="1"/>
  <c r="P18" i="1" s="1"/>
  <c r="N17" i="1"/>
  <c r="K17" i="1"/>
  <c r="H17" i="1"/>
  <c r="E17" i="1"/>
  <c r="O28" i="1"/>
  <c r="N28" i="1"/>
  <c r="K28" i="1"/>
  <c r="H28" i="1"/>
  <c r="E28" i="1"/>
  <c r="O17" i="1" l="1"/>
  <c r="O6" i="1"/>
</calcChain>
</file>

<file path=xl/sharedStrings.xml><?xml version="1.0" encoding="utf-8"?>
<sst xmlns="http://schemas.openxmlformats.org/spreadsheetml/2006/main" count="351" uniqueCount="220">
  <si>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</si>
  <si>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</si>
  <si>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</si>
  <si>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</si>
  <si>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</si>
  <si>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</si>
  <si>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</si>
  <si>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</si>
  <si>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</si>
  <si>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</si>
  <si>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</si>
  <si>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</si>
  <si>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</si>
  <si>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</si>
  <si>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</si>
  <si>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</si>
  <si>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</si>
  <si>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</si>
  <si>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</si>
  <si>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</si>
  <si>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</si>
  <si>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</si>
  <si>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</si>
  <si>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русский язык</t>
  </si>
  <si>
    <t>математика</t>
  </si>
  <si>
    <t>окружающий мир</t>
  </si>
  <si>
    <t>литературное чт</t>
  </si>
  <si>
    <t>кубановедение</t>
  </si>
  <si>
    <t>изо</t>
  </si>
  <si>
    <t>технология</t>
  </si>
  <si>
    <t>физическая культура</t>
  </si>
  <si>
    <t>музыка</t>
  </si>
  <si>
    <t>английский язык</t>
  </si>
  <si>
    <t>ОРКСЭ</t>
  </si>
  <si>
    <t>литература</t>
  </si>
  <si>
    <t>история</t>
  </si>
  <si>
    <t>обществознание</t>
  </si>
  <si>
    <t>алгебра</t>
  </si>
  <si>
    <t>геометрия</t>
  </si>
  <si>
    <t>График оценочных процедур в МБОУ СОШ №14 
города Сочи им. Героя Советского Союза Сьянова И.Я.
на I полугодие 2023-2024 учебного года</t>
  </si>
  <si>
    <t>география</t>
  </si>
  <si>
    <t>биология</t>
  </si>
  <si>
    <t>ОДНКР</t>
  </si>
  <si>
    <t>ИЗО</t>
  </si>
  <si>
    <t>финансовая математика</t>
  </si>
  <si>
    <t>информатика</t>
  </si>
  <si>
    <t>физика</t>
  </si>
  <si>
    <t>вероятность и статистика</t>
  </si>
  <si>
    <t>основы проектной деятельности</t>
  </si>
  <si>
    <t>химия</t>
  </si>
  <si>
    <t>ОБЖ</t>
  </si>
  <si>
    <t>практикум по геометрии</t>
  </si>
  <si>
    <t>профориентационный курс: самоопределение технология успеха</t>
  </si>
  <si>
    <t>Индивидуальный проект</t>
  </si>
  <si>
    <t>финансовая грамотность. Цифровой мир</t>
  </si>
  <si>
    <t>введение в педагогику</t>
  </si>
  <si>
    <t>право</t>
  </si>
  <si>
    <t>астрономия</t>
  </si>
  <si>
    <t>4А/ 13.09/1, 4Б/13.09/2, 4В/13.09/2</t>
  </si>
  <si>
    <t>4А/22.09/3, 4Б/22.09/1, 4В/22.09/1</t>
  </si>
  <si>
    <t>4А/20.09/3, 4Б/20.09/4, 4В/20.09/4</t>
  </si>
  <si>
    <t>4А/18.09/4, 4Б/18.09/3, 4В/18.09/2</t>
  </si>
  <si>
    <t>3А/21.09/4, 3Б/21.09/3, 3В/21.09/1, 3Г/21.09/1</t>
  </si>
  <si>
    <t>3А/ 25.09/2, 3Б/28.09/1, 3В/25.09/3, 3Г/25.09/4</t>
  </si>
  <si>
    <t>3А/20.09/3, 3Б/20.09/2, 3В/20.09/3, 3Г/20.09/3</t>
  </si>
  <si>
    <t>3А/22.09/3, 3Б/26.09/4, 3В/22.09/2, 3Г/26.09/3</t>
  </si>
  <si>
    <t>2А/19.09/3, 2Б/18.09/3, 2В/19.09/3, 2Г/19.09/1</t>
  </si>
  <si>
    <t>2А/20.09/2, 2Б/20.09/1, 2В/20.09/4, 2Г/18.09/1</t>
  </si>
  <si>
    <t>2А/22.09/4, 2Б/21.09/2, 2В/21.09/2, 2Г/21.09/2</t>
  </si>
  <si>
    <t>2А/18.09/4, 2Б/19.09/1, 2В/18.09/4, 2Г/20.09/1</t>
  </si>
  <si>
    <t>2А/19.10/2, 2Б/19.10/1, 2В/19.10/3, 2Г/19.10/1</t>
  </si>
  <si>
    <t>2А/23.10/3, 2Б/23.10/2, 2В/23.10/2, 2Г/23.10/2</t>
  </si>
  <si>
    <t>2А/12.12/2, 2Б/18.12/3, 2В/12.12/1, 2Г/12.12/4</t>
  </si>
  <si>
    <t>2А/25.12/3, 2Б/25.12/2, 2В/25.12/2, 2Г/25.12/2</t>
  </si>
  <si>
    <t>2А/15.12/4, 2Б/12.12/1, 2В/15.12/3, 2Г/18.12/4</t>
  </si>
  <si>
    <t>2А/22.12/2, 2Б/27.12/4, 2В/22.12/1, 2Г/26.12/1</t>
  </si>
  <si>
    <t>2А/24.11/2, 2Б/24.11/1, 2В/24.11/2, 2Г/24.11/2</t>
  </si>
  <si>
    <t>3А/20.10/2, 3Б/20.10/2, 3В/20.10/1, 3Г/20.10/1</t>
  </si>
  <si>
    <t>3А/24.10/3, 3Б/24.10/1, 3В/24.10/2, 3Г/24.10/3</t>
  </si>
  <si>
    <t>3А/20.12/2, 3Б/22.12/1, 3В/20.12/2, 3Г/25.12/4</t>
  </si>
  <si>
    <t>3А/12.12/4, 3Б/12.12/4, 3В/12.12/4, 3Г/12.12/3</t>
  </si>
  <si>
    <t>3А/26.12/3, 3Б/26.12/1, 3В/26.12/2, 3Г/26.12/3</t>
  </si>
  <si>
    <t>3А/18.12/3, 3Б/18.12/3, 3В/18.12/1, 3Г/18.12/1</t>
  </si>
  <si>
    <t>4А/27.10/2, 4Б/27.10/3, 4В/27.10/3</t>
  </si>
  <si>
    <t>4А/24.10/3, 4Б/24.10/4, 4В/24.10/3</t>
  </si>
  <si>
    <t>4А/26.10/2, 4Б/26.10/2, 4В/26.10/3</t>
  </si>
  <si>
    <t>4А/16.11/2, 4Б/16.11/3, 4В/16.11/2</t>
  </si>
  <si>
    <t>4А/15.12/1, 4Б/15.12/2, 4В/15.12/3</t>
  </si>
  <si>
    <t>4А/25.12/1, 4Б/25.12/1, 4В/25.12/1</t>
  </si>
  <si>
    <t>4А/20.12/2, 4Б/20.12/4, 4В/20.12/2</t>
  </si>
  <si>
    <t>4А/23.11/3, 4Б/23.11/4, 4В/23.11/2</t>
  </si>
  <si>
    <t>4А/19.12/4, 4Б/19.12/4, 4В/19.12/1</t>
  </si>
  <si>
    <t>3А/19.09/2, 3Б/15.09/1, 3В/15.09/3, 3Г/15.09/1</t>
  </si>
  <si>
    <t>3А/17.10/2, 3Б/13.10/2, 3В/13.10/3, 3Г/13.10/1</t>
  </si>
  <si>
    <t>3А/20.12/2, 3Б/22.12/1, 3В/20.12/2, 3Г/22.12/1</t>
  </si>
  <si>
    <t>4А/19.09/3, 4Б/19.09/3, 4В/19.09/2</t>
  </si>
  <si>
    <t>4А/19.10/2, 4Б/19.10/1, 4В/19.10/1</t>
  </si>
  <si>
    <t>4А/14.12/2, 4Б/14.12/1, 4В/14.12/1</t>
  </si>
  <si>
    <t>5А/14.09/2, 5Б/14.09/3, 5В/14.09/4, 5Г/14.09/5</t>
  </si>
  <si>
    <t>5А/10.10/2, 27.10/3, 5Б/10.10/3, 27.10/2, 5В/10.10/4, 27.10/1, 5Г/10.10/5, 27.10/5</t>
  </si>
  <si>
    <t>5А/21.12/2, 5Б/21.12/3, 5В/21.12/4, 5Г/21.12/5</t>
  </si>
  <si>
    <t>6А/15.09/4, 6Б/15.09/1, 6В/15.09/1</t>
  </si>
  <si>
    <t>6А/05.10/5, 6Б/05.10/2, 6В/05.10/2</t>
  </si>
  <si>
    <t>6А/06.11/4, 6Б/06.11/1, 6В/06.11/1</t>
  </si>
  <si>
    <t>6А/11.12/3, 6Б/12.12/4, 6В/12.12/4</t>
  </si>
  <si>
    <t>7А/13.09/3, 7Б/15.09/1, 7В/15.09/5</t>
  </si>
  <si>
    <t>7А/04.10/3, 7Б/04.10/2, 7В/04.10/4</t>
  </si>
  <si>
    <t>7А/20.11/1, 7Б/20.11/3, 7В/20.11/4</t>
  </si>
  <si>
    <t>7А/18.12/1, 7Б/18.12/3, 7В/18.12/4</t>
  </si>
  <si>
    <t>8А/14.09/4, 8Б/14.09/1, 8В/14.09/5, 8Г/14.09/5</t>
  </si>
  <si>
    <t>8А/19.10/4, 8Б/19.10/1, 8В/19.10/5, 8Г/19.10/5</t>
  </si>
  <si>
    <t>8А/27.11/5, 8Б/27.11/2, 8В/26.11/5, 8Г/26.11/5</t>
  </si>
  <si>
    <t>8А/19.12/4, 8Б/20.12/1, 8В/18.12/1, 8Г/19.12/1</t>
  </si>
  <si>
    <t>9А/25-26.09/2,5, 9Б/25.09/4, 9В/25.09/2</t>
  </si>
  <si>
    <t>9А/18-19.12/2,5, 9Б/18.12/4, 9В/19.12/1</t>
  </si>
  <si>
    <t>9А/20-21.12/2,5, 9Б/20.12/4, 9В/21.12/1</t>
  </si>
  <si>
    <t>10А/27.09/5</t>
  </si>
  <si>
    <t>10А/25.10/5</t>
  </si>
  <si>
    <t>10А/29.11/5</t>
  </si>
  <si>
    <t>10А/20.12/5</t>
  </si>
  <si>
    <t>11А/13.09/5</t>
  </si>
  <si>
    <t>11А/09.10/3</t>
  </si>
  <si>
    <t>11А/22.11/5</t>
  </si>
  <si>
    <t>11А/18.12/3</t>
  </si>
  <si>
    <t>7А/16.10/3, 7Б/16.10/5, 7В/18.10/3</t>
  </si>
  <si>
    <t>7А/19.10/5, 7Б/22.10/5, 7В/22.10/4</t>
  </si>
  <si>
    <t>8А/16.10/2, 8Б/16.10/5, 8В/18.10/2, 8Г/18.10/5</t>
  </si>
  <si>
    <t>8А/18.10/4, 8Б/18.10/5, 8В/18.10/5, 8Г/17.10/5</t>
  </si>
  <si>
    <t>9А/27.10/2, 9Б/27.10/3, 9В/27.10/4</t>
  </si>
  <si>
    <t>9А/26.10/2, 9Б/26.10/3, 9В/26.10/4</t>
  </si>
  <si>
    <t>10А/17.10/3</t>
  </si>
  <si>
    <t>10А/19.10/5</t>
  </si>
  <si>
    <t>11А/26.10/3</t>
  </si>
  <si>
    <t>11А/27.10/5</t>
  </si>
  <si>
    <t>5А/12.09/4, 5Б/12.09/5, 5В/12.09/3, 5Г/12.09/1</t>
  </si>
  <si>
    <t>5А/15.12/4, 5Б/15.12/5, 5В/15.12/3, 5Г/15.12/2</t>
  </si>
  <si>
    <t>5Б/29.12/1</t>
  </si>
  <si>
    <t>5А/19.09/1, 5Б/19.09/2, 5В/19.09/5, 5Г/19.09/4</t>
  </si>
  <si>
    <t>5А/09.10/1, 5Б/09.10/2, 5В/10.10/5, 5Г/09.10/3</t>
  </si>
  <si>
    <t>6А/08.11/2, 6Б/10.11/3, 6В/10.11/4</t>
  </si>
  <si>
    <t>8А/09.11/2, 8Б/10.11/5, 8В/09.11/4, 8Г/09.11/2</t>
  </si>
  <si>
    <t>8А/21.11/5, 8Б/20.11/4, 8В/20.11/5, 8Г/20.11/3</t>
  </si>
  <si>
    <t>9А/21.10/1, 9Б/24.10/5, 9В/22.10/2</t>
  </si>
  <si>
    <t>9А/23.10/5, 9Б/23.10/4, 9В/24.10/1</t>
  </si>
  <si>
    <t>9А/24.10/2, 9Б/23.10/1, 9В/23.10/2</t>
  </si>
  <si>
    <t>11А/15.11/3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</si>
  <si>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</si>
  <si>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6А/12.09/3, </t>
    </r>
    <r>
      <rPr>
        <b/>
        <sz val="11"/>
        <color rgb="FF0070C0"/>
        <rFont val="Times New Roman"/>
        <family val="1"/>
        <charset val="204"/>
      </rPr>
      <t>6Б/12.09/3, 6В/12.09/3</t>
    </r>
  </si>
  <si>
    <t>6А/18.10/1, 6Б/17.10/3, 6В/19.10/3</t>
  </si>
  <si>
    <t>6А/22.11/1, 6Б/23.11/4, 6В/23.11/3</t>
  </si>
  <si>
    <t>6А/12.12/3, 29.12/2, 6Б/12.12/3, 29.12/5, 6В/12.12/3, 28.12/3</t>
  </si>
  <si>
    <r>
      <t xml:space="preserve">6А/20.09/4, </t>
    </r>
    <r>
      <rPr>
        <b/>
        <sz val="11"/>
        <color rgb="FF0070C0"/>
        <rFont val="Times New Roman"/>
        <family val="1"/>
        <charset val="204"/>
      </rPr>
      <t>6Б/20.09/4, 6В/20.09/3</t>
    </r>
  </si>
  <si>
    <t>6А/12.10/2, 6Б/12.10/5, 6В/12.10/4</t>
  </si>
  <si>
    <t>6А/13.12/4, 6Б/13.12/4, 6В/13.12/3</t>
  </si>
  <si>
    <t>7А/12.09/2, 7Б/12.09/3, 7В/12.09/2</t>
  </si>
  <si>
    <t>7А/13.10/2, 7Б/13.10/2, 7В/16.10/3</t>
  </si>
  <si>
    <t>7А/30.11/3, 7Б/30.11/2, 7В/27.11/3</t>
  </si>
  <si>
    <t>7А/29.12/2, 7Б/28.12/2, 7В/22.12/2</t>
  </si>
  <si>
    <t>7А/25.09/4, 7Б/25.09/5, 7В/22.09/2</t>
  </si>
  <si>
    <t>7А/23.10/3, 7Б/23.10/4, 7В/20.10/2</t>
  </si>
  <si>
    <t>7А/27.11/4, 7Б/27.11/5, 7В/24.11/2</t>
  </si>
  <si>
    <t>7А/22.12/3, 7Б/22.12/4, 7В/21.12/1</t>
  </si>
  <si>
    <t>7А/04.10/1, 7Б/04.10/5, 7В/03.10/1</t>
  </si>
  <si>
    <t>7А/13.12/1, 7Б/13.12/5, 7В/08.12/3</t>
  </si>
  <si>
    <t>7А/16.11/2, 7Б/17.11/1, 7В/14.11/4</t>
  </si>
  <si>
    <t>7А/28.12/2, 7Б/29.12/2, 7В/26.12/2</t>
  </si>
  <si>
    <t>7А/26.12/3,  7В/29.12/5</t>
  </si>
  <si>
    <t>8А/12.09/5, 8Б/14.09/5, 8В/14.09/1, 8Г/14.09/1</t>
  </si>
  <si>
    <t>8А/20.10/4, 8Б/24.10/2, 8В/24.10/1, 8Г/23.10/3</t>
  </si>
  <si>
    <t>8А/05.12/5, 8Б/06.12/5, 8В/06.12/4, 8Г/04.12/3</t>
  </si>
  <si>
    <t>8А/28.09/4, 8Б/28.09/3, 8В/28.09/5, 8Г/28.09/3</t>
  </si>
  <si>
    <t>8А/27.10/4, 8Б/26.10/3, 8В/27.10/3</t>
  </si>
  <si>
    <t xml:space="preserve"> 8Г/09.11/3</t>
  </si>
  <si>
    <t>8А/21.12/4, 8Б/19.12/2, 8В/21.12/5, 8Г/21.12/3</t>
  </si>
  <si>
    <t>8А/17.10/5, 8Б/19.10/4, 8В/17.10/5, 8Г/20.10/4</t>
  </si>
  <si>
    <t>8А/12.12/5, 8Б/08.12/4, 8В/12.12/5, 8Г/13.12/5</t>
  </si>
  <si>
    <t>8А/13.10/2, 8Б/17.10/3, 8В/17.10/5, 8Г/13.10/2</t>
  </si>
  <si>
    <t>8А/28.11/1, 8Б/28.11/3, 8В/28.11/5, 8Г/29.11/3</t>
  </si>
  <si>
    <t>9А/20.09/3, 9Б/20.09/5, 9В/21.09/3</t>
  </si>
  <si>
    <t>9А/24.10/2, 9Б/23.10/2, 9В/25.10/1</t>
  </si>
  <si>
    <t>9А/06.12/3, 27.12/3, 9Б/06.12/5, 27.12/5, 9В/07.12/3, 28.12/3</t>
  </si>
  <si>
    <t>9А/25.09/5, 9Б/27.09/2, 9В/27.09/4</t>
  </si>
  <si>
    <t>9А/25.10/5, 9Б/25.10/2, 9В/25.10/4</t>
  </si>
  <si>
    <t>9Б/30.11/4</t>
  </si>
  <si>
    <t>9А/04.12/5, 29.12/4, 9Б/28.10/4, 9В/01.12/5, 29.12/5</t>
  </si>
  <si>
    <t>9А/14.11/5, 9Б/10.11/2, 9В/10.11/1</t>
  </si>
  <si>
    <t>9А/19.12/5, 9Б/15.12/2, 9В/15.12/1</t>
  </si>
  <si>
    <t>9А/06.10/5, 9Б/06.10/1, 9В/06.10/3</t>
  </si>
  <si>
    <t>9А/24.11/5, 9Б/24.11/1, 9В/24.11/3</t>
  </si>
  <si>
    <t>9А/27.12/3, 9Б/26.12/5, 9В/25.12/5</t>
  </si>
  <si>
    <t>10А/12.09/4</t>
  </si>
  <si>
    <t>10А/06.10/2</t>
  </si>
  <si>
    <t>10А/21.11/5</t>
  </si>
  <si>
    <t>10А/26.12/5</t>
  </si>
  <si>
    <t>10А/18.09/2</t>
  </si>
  <si>
    <t>10А/17.10/5</t>
  </si>
  <si>
    <t>10А/11.12/2</t>
  </si>
  <si>
    <t>10А/20.09/2</t>
  </si>
  <si>
    <t>10А/18.10/2</t>
  </si>
  <si>
    <t>10А/22.11/2</t>
  </si>
  <si>
    <t>10А/12.12/4, 27.12/2</t>
  </si>
  <si>
    <t>10А/09.10/5</t>
  </si>
  <si>
    <t>10А/27.11/5</t>
  </si>
  <si>
    <t>10А/29.09/3</t>
  </si>
  <si>
    <t>10А/10.11/3</t>
  </si>
  <si>
    <t>10А/12.12/1</t>
  </si>
  <si>
    <t>11А/29.09/4</t>
  </si>
  <si>
    <t>11А/17.11/4</t>
  </si>
  <si>
    <t>11А/06.12</t>
  </si>
  <si>
    <t>11А/22.12/4</t>
  </si>
  <si>
    <t>11А/25.09/5</t>
  </si>
  <si>
    <t>11А/22.11/2</t>
  </si>
  <si>
    <t>11А/15.12/3</t>
  </si>
  <si>
    <t>11А/02.10/2, 19.10/5</t>
  </si>
  <si>
    <t>11А/15.11/5</t>
  </si>
  <si>
    <t>11А/14.12/5, 26.12/4</t>
  </si>
  <si>
    <t>11А/19.10/2</t>
  </si>
  <si>
    <t>11А/04.10/1</t>
  </si>
  <si>
    <t>11А/13.12/1</t>
  </si>
  <si>
    <r>
      <t xml:space="preserve">Утверждаю: 07.09.2023 г.                                 </t>
    </r>
    <r>
      <rPr>
        <sz val="11"/>
        <color rgb="FF000000"/>
        <rFont val="Times New Roman"/>
        <family val="1"/>
        <charset val="204"/>
      </rPr>
      <t>Директор МОБУ СОШ №14 города  Сочи им. Героя Советского Союза Сьянова И.Я</t>
    </r>
    <r>
      <rPr>
        <sz val="12"/>
        <color rgb="FF000000"/>
        <rFont val="Times New Roman"/>
        <family val="1"/>
        <charset val="204"/>
      </rPr>
      <t>. __________________________                                Шаталович О.И.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</si>
</sst>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>
      <alignment vertical="center"/>
    </xf>
    <xf numFmtId="0" fontId="17" fillId="0" borderId="0">
      <alignment vertical="center"/>
    </xf>
  </cellStyleXfs>
  <cellXfs count="93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1" fillId="4" borderId="4" xfId="2" applyFont="1" applyFill="1" applyBorder="1" applyAlignment="1">
      <alignment horizontal="left" vertical="center" wrapText="1"/>
    </xf>
    <xf numFmtId="0" fontId="11" fillId="2" borderId="4" xfId="2" applyFont="1" applyFill="1" applyBorder="1" applyAlignment="1">
      <alignment horizontal="left" vertical="center" wrapText="1"/>
    </xf>
    <xf numFmtId="0" fontId="12" fillId="2" borderId="4" xfId="2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1" fillId="2" borderId="2" xfId="0" applyFont="1" applyFill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3" borderId="8" xfId="0" applyFont="1" applyFill="1" applyBorder="1"/>
    <xf numFmtId="0" fontId="3" fillId="3" borderId="9" xfId="0" applyFont="1" applyFill="1" applyBorder="1"/>
    <xf numFmtId="0" fontId="1" fillId="2" borderId="8" xfId="0" applyFont="1" applyFill="1" applyBorder="1"/>
    <xf numFmtId="0" fontId="3" fillId="2" borderId="9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1" fontId="1" fillId="3" borderId="1" xfId="0" applyNumberFormat="1" applyFont="1" applyFill="1" applyBorder="1"/>
    <xf numFmtId="1" fontId="1" fillId="3" borderId="1" xfId="0" applyNumberFormat="1" applyFont="1" applyFill="1" applyBorder="1" applyAlignment="1">
      <alignment horizontal="right"/>
    </xf>
    <xf numFmtId="14" fontId="13" fillId="2" borderId="1" xfId="0" applyNumberFormat="1" applyFont="1" applyFill="1" applyBorder="1" applyAlignment="1">
      <alignment horizontal="right" wrapText="1"/>
    </xf>
    <xf numFmtId="0" fontId="14" fillId="3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" fontId="14" fillId="2" borderId="9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wrapText="1"/>
    </xf>
    <xf numFmtId="0" fontId="1" fillId="2" borderId="8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14" fontId="15" fillId="2" borderId="1" xfId="0" applyNumberFormat="1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5" fillId="2" borderId="4" xfId="0" applyFont="1" applyFill="1" applyBorder="1" applyAlignment="1">
      <alignment horizontal="right"/>
    </xf>
    <xf numFmtId="0" fontId="15" fillId="2" borderId="8" xfId="0" applyFont="1" applyFill="1" applyBorder="1" applyAlignment="1">
      <alignment horizontal="right"/>
    </xf>
    <xf numFmtId="0" fontId="15" fillId="2" borderId="9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right" wrapText="1"/>
    </xf>
    <xf numFmtId="0" fontId="1" fillId="3" borderId="4" xfId="0" applyFont="1" applyFill="1" applyBorder="1"/>
    <xf numFmtId="0" fontId="14" fillId="3" borderId="1" xfId="0" applyFont="1" applyFill="1" applyBorder="1" applyAlignment="1">
      <alignment horizontal="center" vertical="center"/>
    </xf>
    <xf numFmtId="0" fontId="18" fillId="4" borderId="1" xfId="3" applyFont="1" applyFill="1" applyBorder="1">
      <alignment vertical="center"/>
    </xf>
    <xf numFmtId="0" fontId="4" fillId="2" borderId="15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9" fillId="2" borderId="9" xfId="0" applyFont="1" applyFill="1" applyBorder="1"/>
    <xf numFmtId="0" fontId="20" fillId="0" borderId="2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_Лист1" xfId="2"/>
    <cellStyle name="Обычный_Лист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61"/>
  <sheetViews>
    <sheetView tabSelected="1" zoomScaleNormal="100" workbookViewId="0">
      <pane ySplit="4" topLeftCell="A5" activePane="bottomLeft" state="frozen"/>
      <selection pane="bottomLeft" activeCell="B1" sqref="B1:D1"/>
    </sheetView>
  </sheetViews>
  <sheetFormatPr defaultRowHeight="15" x14ac:dyDescent="0.25"/>
  <cols>
    <col min="1" max="1" width="3.28515625" style="1" customWidth="1"/>
    <col min="2" max="2" width="21" style="11" customWidth="1"/>
    <col min="3" max="3" width="15.5703125" style="10" customWidth="1"/>
    <col min="4" max="4" width="12.42578125" style="12" customWidth="1"/>
    <col min="5" max="5" width="7.28515625" style="14" customWidth="1"/>
    <col min="6" max="6" width="16.140625" style="10" customWidth="1"/>
    <col min="7" max="7" width="12.7109375" style="10" customWidth="1"/>
    <col min="8" max="8" width="7.42578125" style="14" customWidth="1"/>
    <col min="9" max="9" width="16" style="10" customWidth="1"/>
    <col min="10" max="10" width="11.28515625" style="10" customWidth="1"/>
    <col min="11" max="11" width="8.7109375" style="14" customWidth="1"/>
    <col min="12" max="12" width="16.140625" style="10" customWidth="1"/>
    <col min="13" max="13" width="20.42578125" style="10" bestFit="1" customWidth="1"/>
    <col min="14" max="14" width="9.5703125" style="14" customWidth="1"/>
    <col min="15" max="16" width="14.140625" style="14" customWidth="1"/>
    <col min="17" max="16384" width="9.140625" style="1"/>
  </cols>
  <sheetData>
    <row r="1" spans="2:19" s="17" customFormat="1" ht="88.5" customHeight="1" x14ac:dyDescent="0.25">
      <c r="B1" s="92" t="s">
        <v>219</v>
      </c>
      <c r="C1" s="92"/>
      <c r="D1" s="92"/>
      <c r="E1" s="90"/>
      <c r="F1" s="90"/>
      <c r="G1" s="90"/>
      <c r="H1" s="90"/>
      <c r="I1" s="90"/>
      <c r="J1" s="90"/>
      <c r="K1" s="19"/>
      <c r="L1" s="89"/>
      <c r="M1" s="89"/>
      <c r="N1" s="89"/>
      <c r="O1" s="89"/>
      <c r="P1" s="89"/>
    </row>
    <row r="2" spans="2:19" s="17" customFormat="1" ht="79.5" customHeight="1" thickBot="1" x14ac:dyDescent="0.3">
      <c r="B2" s="80"/>
      <c r="C2" s="80"/>
      <c r="D2" s="80"/>
      <c r="E2" s="21"/>
      <c r="F2" s="90" t="s">
        <v>39</v>
      </c>
      <c r="G2" s="90"/>
      <c r="H2" s="90"/>
      <c r="I2" s="90"/>
      <c r="J2" s="90"/>
      <c r="K2" s="90"/>
      <c r="L2" s="40"/>
      <c r="M2" s="20"/>
      <c r="N2" s="20"/>
      <c r="O2" s="20"/>
      <c r="P2" s="20"/>
    </row>
    <row r="3" spans="2:19" s="18" customFormat="1" ht="19.5" customHeight="1" x14ac:dyDescent="0.25">
      <c r="B3" s="86" t="s">
        <v>16</v>
      </c>
      <c r="C3" s="81" t="s">
        <v>0</v>
      </c>
      <c r="D3" s="82"/>
      <c r="E3" s="83"/>
      <c r="F3" s="84" t="s">
        <v>1</v>
      </c>
      <c r="G3" s="82"/>
      <c r="H3" s="85"/>
      <c r="I3" s="81" t="s">
        <v>2</v>
      </c>
      <c r="J3" s="82"/>
      <c r="K3" s="83"/>
      <c r="L3" s="84" t="s">
        <v>3</v>
      </c>
      <c r="M3" s="82"/>
      <c r="N3" s="85"/>
      <c r="O3" s="38"/>
      <c r="P3" s="39"/>
    </row>
    <row r="4" spans="2:19" s="16" customFormat="1" ht="111.75" customHeight="1" x14ac:dyDescent="0.25">
      <c r="B4" s="87"/>
      <c r="C4" s="30" t="s">
        <v>20</v>
      </c>
      <c r="D4" s="15" t="s">
        <v>4</v>
      </c>
      <c r="E4" s="31" t="s">
        <v>17</v>
      </c>
      <c r="F4" s="27" t="s">
        <v>20</v>
      </c>
      <c r="G4" s="15" t="s">
        <v>4</v>
      </c>
      <c r="H4" s="36" t="s">
        <v>5</v>
      </c>
      <c r="I4" s="30" t="s">
        <v>20</v>
      </c>
      <c r="J4" s="15" t="s">
        <v>4</v>
      </c>
      <c r="K4" s="31" t="s">
        <v>5</v>
      </c>
      <c r="L4" s="27" t="s">
        <v>20</v>
      </c>
      <c r="M4" s="15" t="s">
        <v>4</v>
      </c>
      <c r="N4" s="36" t="s">
        <v>5</v>
      </c>
      <c r="O4" s="78" t="s">
        <v>21</v>
      </c>
      <c r="P4" s="76" t="s">
        <v>22</v>
      </c>
      <c r="S4" s="47"/>
    </row>
    <row r="5" spans="2:19" s="16" customFormat="1" ht="79.5" customHeight="1" thickBot="1" x14ac:dyDescent="0.3">
      <c r="B5" s="88"/>
      <c r="C5" s="42" t="s">
        <v>18</v>
      </c>
      <c r="D5" s="43" t="s">
        <v>18</v>
      </c>
      <c r="E5" s="44" t="s">
        <v>19</v>
      </c>
      <c r="F5" s="45" t="s">
        <v>18</v>
      </c>
      <c r="G5" s="43" t="s">
        <v>18</v>
      </c>
      <c r="H5" s="46" t="s">
        <v>19</v>
      </c>
      <c r="I5" s="42" t="s">
        <v>18</v>
      </c>
      <c r="J5" s="43" t="s">
        <v>18</v>
      </c>
      <c r="K5" s="44" t="s">
        <v>19</v>
      </c>
      <c r="L5" s="45" t="s">
        <v>18</v>
      </c>
      <c r="M5" s="43" t="s">
        <v>18</v>
      </c>
      <c r="N5" s="46" t="s">
        <v>19</v>
      </c>
      <c r="O5" s="79"/>
      <c r="P5" s="77"/>
    </row>
    <row r="6" spans="2:19" ht="19.5" customHeight="1" x14ac:dyDescent="0.25">
      <c r="B6" s="41" t="s">
        <v>7</v>
      </c>
      <c r="C6" s="32">
        <v>0</v>
      </c>
      <c r="D6" s="53">
        <v>4</v>
      </c>
      <c r="E6" s="33">
        <f>SUM(E7:E16)</f>
        <v>4</v>
      </c>
      <c r="F6" s="32">
        <v>0</v>
      </c>
      <c r="G6" s="53">
        <v>2</v>
      </c>
      <c r="H6" s="33">
        <f>SUM(H7:H16)</f>
        <v>2</v>
      </c>
      <c r="I6" s="32">
        <v>0</v>
      </c>
      <c r="J6" s="53">
        <v>1</v>
      </c>
      <c r="K6" s="33">
        <f>SUM(K7:K16)</f>
        <v>1</v>
      </c>
      <c r="L6" s="32">
        <v>0</v>
      </c>
      <c r="M6" s="53">
        <v>4</v>
      </c>
      <c r="N6" s="33">
        <f>SUM(N7:N16)</f>
        <v>4</v>
      </c>
      <c r="O6" s="55">
        <f t="shared" ref="O6" si="0">SUM(O7:O16)</f>
        <v>11</v>
      </c>
      <c r="P6" s="56"/>
    </row>
    <row r="7" spans="2:19" ht="61.5" customHeight="1" x14ac:dyDescent="0.25">
      <c r="B7" s="23" t="s">
        <v>23</v>
      </c>
      <c r="C7" s="34"/>
      <c r="D7" s="54" t="s">
        <v>67</v>
      </c>
      <c r="E7" s="35">
        <v>1</v>
      </c>
      <c r="F7" s="29"/>
      <c r="G7" s="9" t="s">
        <v>70</v>
      </c>
      <c r="H7" s="37">
        <v>1</v>
      </c>
      <c r="I7" s="34"/>
      <c r="J7" s="9" t="s">
        <v>76</v>
      </c>
      <c r="K7" s="35">
        <v>1</v>
      </c>
      <c r="L7" s="29"/>
      <c r="M7" s="9" t="s">
        <v>72</v>
      </c>
      <c r="N7" s="37">
        <v>1</v>
      </c>
      <c r="O7" s="57">
        <f>N7+K7+H7+E7</f>
        <v>4</v>
      </c>
      <c r="P7" s="58">
        <f>O7/(5*34)*100</f>
        <v>2.3529411764705883</v>
      </c>
    </row>
    <row r="8" spans="2:19" ht="61.5" customHeight="1" x14ac:dyDescent="0.25">
      <c r="B8" s="23" t="s">
        <v>24</v>
      </c>
      <c r="C8" s="34"/>
      <c r="D8" s="54" t="s">
        <v>68</v>
      </c>
      <c r="E8" s="35">
        <v>1</v>
      </c>
      <c r="F8" s="29"/>
      <c r="G8" s="9" t="s">
        <v>71</v>
      </c>
      <c r="H8" s="37">
        <v>1</v>
      </c>
      <c r="I8" s="34"/>
      <c r="J8" s="2"/>
      <c r="K8" s="35">
        <v>0</v>
      </c>
      <c r="L8" s="29"/>
      <c r="M8" s="9" t="s">
        <v>73</v>
      </c>
      <c r="N8" s="37">
        <v>1</v>
      </c>
      <c r="O8" s="57">
        <f t="shared" ref="O8:O10" si="1">N8+K8+H8+E8</f>
        <v>3</v>
      </c>
      <c r="P8" s="58">
        <f>O8/(4*34)*100</f>
        <v>2.2058823529411766</v>
      </c>
      <c r="Q8" s="1" t="s">
        <v>146</v>
      </c>
    </row>
    <row r="9" spans="2:19" ht="61.5" customHeight="1" x14ac:dyDescent="0.25">
      <c r="B9" s="23" t="s">
        <v>25</v>
      </c>
      <c r="C9" s="34"/>
      <c r="D9" s="54" t="s">
        <v>69</v>
      </c>
      <c r="E9" s="35">
        <v>1</v>
      </c>
      <c r="F9" s="29"/>
      <c r="G9" s="2"/>
      <c r="H9" s="37">
        <v>0</v>
      </c>
      <c r="I9" s="34"/>
      <c r="J9" s="2"/>
      <c r="K9" s="35">
        <v>0</v>
      </c>
      <c r="L9" s="29"/>
      <c r="M9" s="9" t="s">
        <v>74</v>
      </c>
      <c r="N9" s="37">
        <v>1</v>
      </c>
      <c r="O9" s="57">
        <f t="shared" si="1"/>
        <v>2</v>
      </c>
      <c r="P9" s="58">
        <f>O9/(2*34)*100</f>
        <v>2.9411764705882351</v>
      </c>
    </row>
    <row r="10" spans="2:19" ht="61.5" customHeight="1" x14ac:dyDescent="0.25">
      <c r="B10" s="24" t="s">
        <v>26</v>
      </c>
      <c r="C10" s="34"/>
      <c r="D10" s="54" t="s">
        <v>66</v>
      </c>
      <c r="E10" s="35">
        <v>1</v>
      </c>
      <c r="F10" s="29"/>
      <c r="G10" s="2"/>
      <c r="H10" s="37">
        <v>0</v>
      </c>
      <c r="I10" s="34"/>
      <c r="J10" s="2"/>
      <c r="K10" s="35">
        <v>0</v>
      </c>
      <c r="L10" s="29"/>
      <c r="M10" s="9" t="s">
        <v>75</v>
      </c>
      <c r="N10" s="37">
        <v>1</v>
      </c>
      <c r="O10" s="57">
        <f t="shared" si="1"/>
        <v>2</v>
      </c>
      <c r="P10" s="58">
        <f>O10/(4*34)*100</f>
        <v>1.4705882352941175</v>
      </c>
    </row>
    <row r="11" spans="2:19" ht="19.5" customHeight="1" x14ac:dyDescent="0.25">
      <c r="B11" s="24" t="s">
        <v>27</v>
      </c>
      <c r="C11" s="34"/>
      <c r="D11" s="3"/>
      <c r="E11" s="35">
        <v>0</v>
      </c>
      <c r="F11" s="29"/>
      <c r="G11" s="2"/>
      <c r="H11" s="37">
        <v>0</v>
      </c>
      <c r="I11" s="34"/>
      <c r="J11" s="2"/>
      <c r="K11" s="35">
        <v>0</v>
      </c>
      <c r="L11" s="29"/>
      <c r="M11" s="4"/>
      <c r="N11" s="37">
        <v>0</v>
      </c>
      <c r="O11" s="57">
        <v>0</v>
      </c>
      <c r="P11" s="58">
        <f t="shared" ref="P11:P16" si="2">O11/(5*34)*100</f>
        <v>0</v>
      </c>
    </row>
    <row r="12" spans="2:19" ht="19.5" customHeight="1" x14ac:dyDescent="0.25">
      <c r="B12" s="24" t="s">
        <v>28</v>
      </c>
      <c r="C12" s="34"/>
      <c r="D12" s="3"/>
      <c r="E12" s="35">
        <v>0</v>
      </c>
      <c r="F12" s="29"/>
      <c r="G12" s="2"/>
      <c r="H12" s="37">
        <v>0</v>
      </c>
      <c r="I12" s="34"/>
      <c r="J12" s="2"/>
      <c r="K12" s="35">
        <v>0</v>
      </c>
      <c r="L12" s="29"/>
      <c r="M12" s="4"/>
      <c r="N12" s="37">
        <v>0</v>
      </c>
      <c r="O12" s="57">
        <v>0</v>
      </c>
      <c r="P12" s="58">
        <f t="shared" si="2"/>
        <v>0</v>
      </c>
    </row>
    <row r="13" spans="2:19" ht="19.5" customHeight="1" x14ac:dyDescent="0.25">
      <c r="B13" s="24" t="s">
        <v>29</v>
      </c>
      <c r="C13" s="34"/>
      <c r="D13" s="3"/>
      <c r="E13" s="35">
        <v>0</v>
      </c>
      <c r="F13" s="29"/>
      <c r="G13" s="2"/>
      <c r="H13" s="37">
        <v>0</v>
      </c>
      <c r="I13" s="34"/>
      <c r="J13" s="2"/>
      <c r="K13" s="35">
        <v>0</v>
      </c>
      <c r="L13" s="29"/>
      <c r="M13" s="4"/>
      <c r="N13" s="37">
        <v>0</v>
      </c>
      <c r="O13" s="57">
        <v>0</v>
      </c>
      <c r="P13" s="58">
        <f t="shared" si="2"/>
        <v>0</v>
      </c>
    </row>
    <row r="14" spans="2:19" ht="19.5" customHeight="1" x14ac:dyDescent="0.25">
      <c r="B14" s="24" t="s">
        <v>30</v>
      </c>
      <c r="C14" s="34"/>
      <c r="D14" s="3"/>
      <c r="E14" s="35">
        <v>0</v>
      </c>
      <c r="F14" s="29"/>
      <c r="G14" s="2"/>
      <c r="H14" s="37">
        <v>0</v>
      </c>
      <c r="I14" s="34"/>
      <c r="J14" s="2"/>
      <c r="K14" s="35">
        <v>0</v>
      </c>
      <c r="L14" s="29"/>
      <c r="M14" s="4"/>
      <c r="N14" s="37">
        <v>0</v>
      </c>
      <c r="O14" s="57">
        <v>0</v>
      </c>
      <c r="P14" s="58">
        <f t="shared" si="2"/>
        <v>0</v>
      </c>
    </row>
    <row r="15" spans="2:19" ht="19.5" customHeight="1" x14ac:dyDescent="0.25">
      <c r="B15" s="25" t="s">
        <v>32</v>
      </c>
      <c r="C15" s="34"/>
      <c r="D15" s="3"/>
      <c r="E15" s="35">
        <v>0</v>
      </c>
      <c r="F15" s="29"/>
      <c r="G15" s="2"/>
      <c r="H15" s="37">
        <v>0</v>
      </c>
      <c r="I15" s="34"/>
      <c r="J15" s="2"/>
      <c r="K15" s="35">
        <v>0</v>
      </c>
      <c r="L15" s="29"/>
      <c r="M15" s="4"/>
      <c r="N15" s="37">
        <v>0</v>
      </c>
      <c r="O15" s="57">
        <v>0</v>
      </c>
      <c r="P15" s="58">
        <f t="shared" si="2"/>
        <v>0</v>
      </c>
    </row>
    <row r="16" spans="2:19" ht="19.5" customHeight="1" x14ac:dyDescent="0.25">
      <c r="B16" s="25" t="s">
        <v>31</v>
      </c>
      <c r="C16" s="34"/>
      <c r="D16" s="3"/>
      <c r="E16" s="35">
        <v>0</v>
      </c>
      <c r="F16" s="29"/>
      <c r="G16" s="2"/>
      <c r="H16" s="37">
        <v>0</v>
      </c>
      <c r="I16" s="34"/>
      <c r="J16" s="2"/>
      <c r="K16" s="35">
        <v>0</v>
      </c>
      <c r="L16" s="29"/>
      <c r="M16" s="4"/>
      <c r="N16" s="37">
        <v>0</v>
      </c>
      <c r="O16" s="57">
        <v>0</v>
      </c>
      <c r="P16" s="58">
        <f t="shared" si="2"/>
        <v>0</v>
      </c>
    </row>
    <row r="17" spans="2:16" ht="19.5" customHeight="1" x14ac:dyDescent="0.25">
      <c r="B17" s="22" t="s">
        <v>6</v>
      </c>
      <c r="C17" s="32">
        <v>0</v>
      </c>
      <c r="D17" s="53">
        <v>4</v>
      </c>
      <c r="E17" s="33">
        <f>SUM(E18:E27)</f>
        <v>5</v>
      </c>
      <c r="F17" s="32">
        <v>0</v>
      </c>
      <c r="G17" s="53">
        <v>2</v>
      </c>
      <c r="H17" s="33">
        <f t="shared" ref="H17" si="3">SUM(H18:H27)</f>
        <v>3</v>
      </c>
      <c r="I17" s="32">
        <v>0</v>
      </c>
      <c r="J17" s="53">
        <v>0</v>
      </c>
      <c r="K17" s="33">
        <f t="shared" ref="K17" si="4">SUM(K18:K27)</f>
        <v>0</v>
      </c>
      <c r="L17" s="32">
        <v>0</v>
      </c>
      <c r="M17" s="53">
        <v>4</v>
      </c>
      <c r="N17" s="33">
        <f t="shared" ref="N17:O17" si="5">SUM(N18:N27)</f>
        <v>5</v>
      </c>
      <c r="O17" s="55">
        <f t="shared" si="5"/>
        <v>13</v>
      </c>
      <c r="P17" s="56"/>
    </row>
    <row r="18" spans="2:16" ht="61.5" customHeight="1" x14ac:dyDescent="0.25">
      <c r="B18" s="23" t="s">
        <v>23</v>
      </c>
      <c r="C18" s="34"/>
      <c r="D18" s="54" t="s">
        <v>62</v>
      </c>
      <c r="E18" s="35">
        <v>1</v>
      </c>
      <c r="F18" s="29"/>
      <c r="G18" s="9" t="s">
        <v>77</v>
      </c>
      <c r="H18" s="37">
        <v>1</v>
      </c>
      <c r="I18" s="34"/>
      <c r="J18" s="2"/>
      <c r="K18" s="35">
        <v>0</v>
      </c>
      <c r="L18" s="29"/>
      <c r="M18" s="9" t="s">
        <v>82</v>
      </c>
      <c r="N18" s="37">
        <v>1</v>
      </c>
      <c r="O18" s="57">
        <f>N18+K18+H18+E18</f>
        <v>3</v>
      </c>
      <c r="P18" s="58">
        <f>O18/(5*34)*100</f>
        <v>1.7647058823529411</v>
      </c>
    </row>
    <row r="19" spans="2:16" ht="61.5" customHeight="1" x14ac:dyDescent="0.25">
      <c r="B19" s="23" t="s">
        <v>24</v>
      </c>
      <c r="C19" s="34"/>
      <c r="D19" s="54" t="s">
        <v>64</v>
      </c>
      <c r="E19" s="35">
        <v>1</v>
      </c>
      <c r="F19" s="29"/>
      <c r="G19" s="9" t="s">
        <v>78</v>
      </c>
      <c r="H19" s="37">
        <v>1</v>
      </c>
      <c r="I19" s="34"/>
      <c r="J19" s="2"/>
      <c r="K19" s="35">
        <v>0</v>
      </c>
      <c r="L19" s="29"/>
      <c r="M19" s="9" t="s">
        <v>81</v>
      </c>
      <c r="N19" s="37">
        <v>1</v>
      </c>
      <c r="O19" s="57">
        <f t="shared" ref="O19:O27" si="6">N19+K19+H19+E19</f>
        <v>3</v>
      </c>
      <c r="P19" s="58">
        <f>O19/(4*34)*100</f>
        <v>2.2058823529411766</v>
      </c>
    </row>
    <row r="20" spans="2:16" ht="60" customHeight="1" x14ac:dyDescent="0.25">
      <c r="B20" s="23" t="s">
        <v>25</v>
      </c>
      <c r="C20" s="34"/>
      <c r="D20" s="54" t="s">
        <v>65</v>
      </c>
      <c r="E20" s="35">
        <v>1</v>
      </c>
      <c r="F20" s="29"/>
      <c r="G20" s="2"/>
      <c r="H20" s="37">
        <v>0</v>
      </c>
      <c r="I20" s="34"/>
      <c r="J20" s="2"/>
      <c r="K20" s="35">
        <v>0</v>
      </c>
      <c r="L20" s="29"/>
      <c r="M20" s="9" t="s">
        <v>80</v>
      </c>
      <c r="N20" s="37">
        <v>1</v>
      </c>
      <c r="O20" s="57">
        <f t="shared" si="6"/>
        <v>2</v>
      </c>
      <c r="P20" s="58">
        <f>O20/(2*34)*100</f>
        <v>2.9411764705882351</v>
      </c>
    </row>
    <row r="21" spans="2:16" ht="62.25" customHeight="1" x14ac:dyDescent="0.25">
      <c r="B21" s="23" t="s">
        <v>26</v>
      </c>
      <c r="C21" s="34"/>
      <c r="D21" s="54" t="s">
        <v>63</v>
      </c>
      <c r="E21" s="35">
        <v>1</v>
      </c>
      <c r="F21" s="29"/>
      <c r="G21" s="2"/>
      <c r="H21" s="37">
        <v>0</v>
      </c>
      <c r="I21" s="34"/>
      <c r="J21" s="2"/>
      <c r="K21" s="35">
        <v>0</v>
      </c>
      <c r="L21" s="29"/>
      <c r="M21" s="9" t="s">
        <v>79</v>
      </c>
      <c r="N21" s="37">
        <v>1</v>
      </c>
      <c r="O21" s="57">
        <f t="shared" si="6"/>
        <v>2</v>
      </c>
      <c r="P21" s="58">
        <f>O21/(4*34)*100</f>
        <v>1.4705882352941175</v>
      </c>
    </row>
    <row r="22" spans="2:16" ht="18" customHeight="1" x14ac:dyDescent="0.25">
      <c r="B22" s="24" t="s">
        <v>27</v>
      </c>
      <c r="C22" s="34"/>
      <c r="D22" s="3"/>
      <c r="E22" s="35">
        <v>0</v>
      </c>
      <c r="F22" s="29"/>
      <c r="G22" s="2"/>
      <c r="H22" s="37">
        <v>0</v>
      </c>
      <c r="I22" s="34"/>
      <c r="J22" s="2"/>
      <c r="K22" s="35">
        <v>0</v>
      </c>
      <c r="L22" s="29"/>
      <c r="M22" s="4"/>
      <c r="N22" s="37">
        <v>0</v>
      </c>
      <c r="O22" s="57">
        <f t="shared" si="6"/>
        <v>0</v>
      </c>
      <c r="P22" s="58">
        <f t="shared" ref="P22:P26" si="7">O22/(5*34)*100</f>
        <v>0</v>
      </c>
    </row>
    <row r="23" spans="2:16" ht="18" customHeight="1" x14ac:dyDescent="0.25">
      <c r="B23" s="24" t="s">
        <v>28</v>
      </c>
      <c r="C23" s="34"/>
      <c r="D23" s="3"/>
      <c r="E23" s="35">
        <v>0</v>
      </c>
      <c r="F23" s="29"/>
      <c r="G23" s="2"/>
      <c r="H23" s="37">
        <v>0</v>
      </c>
      <c r="I23" s="34"/>
      <c r="J23" s="2"/>
      <c r="K23" s="35">
        <v>0</v>
      </c>
      <c r="L23" s="29"/>
      <c r="M23" s="4"/>
      <c r="N23" s="37">
        <v>0</v>
      </c>
      <c r="O23" s="57">
        <f t="shared" si="6"/>
        <v>0</v>
      </c>
      <c r="P23" s="58">
        <f t="shared" si="7"/>
        <v>0</v>
      </c>
    </row>
    <row r="24" spans="2:16" ht="18" customHeight="1" x14ac:dyDescent="0.25">
      <c r="B24" s="24" t="s">
        <v>29</v>
      </c>
      <c r="C24" s="34"/>
      <c r="D24" s="3"/>
      <c r="E24" s="35">
        <v>0</v>
      </c>
      <c r="F24" s="29"/>
      <c r="G24" s="2"/>
      <c r="H24" s="37">
        <v>0</v>
      </c>
      <c r="I24" s="34"/>
      <c r="J24" s="2"/>
      <c r="K24" s="35">
        <v>0</v>
      </c>
      <c r="L24" s="29"/>
      <c r="M24" s="4"/>
      <c r="N24" s="37">
        <v>0</v>
      </c>
      <c r="O24" s="57">
        <f t="shared" si="6"/>
        <v>0</v>
      </c>
      <c r="P24" s="58">
        <f t="shared" si="7"/>
        <v>0</v>
      </c>
    </row>
    <row r="25" spans="2:16" ht="18" customHeight="1" x14ac:dyDescent="0.25">
      <c r="B25" s="24" t="s">
        <v>30</v>
      </c>
      <c r="C25" s="34"/>
      <c r="D25" s="3"/>
      <c r="E25" s="35">
        <v>0</v>
      </c>
      <c r="F25" s="29"/>
      <c r="G25" s="2"/>
      <c r="H25" s="37">
        <v>0</v>
      </c>
      <c r="I25" s="34"/>
      <c r="J25" s="2"/>
      <c r="K25" s="35">
        <v>0</v>
      </c>
      <c r="L25" s="29"/>
      <c r="M25" s="4"/>
      <c r="N25" s="37">
        <v>0</v>
      </c>
      <c r="O25" s="57">
        <f t="shared" si="6"/>
        <v>0</v>
      </c>
      <c r="P25" s="58">
        <f t="shared" si="7"/>
        <v>0</v>
      </c>
    </row>
    <row r="26" spans="2:16" ht="18" customHeight="1" x14ac:dyDescent="0.25">
      <c r="B26" s="25" t="s">
        <v>31</v>
      </c>
      <c r="C26" s="34"/>
      <c r="D26" s="3"/>
      <c r="E26" s="35">
        <v>0</v>
      </c>
      <c r="F26" s="29"/>
      <c r="G26" s="2"/>
      <c r="H26" s="37">
        <v>0</v>
      </c>
      <c r="I26" s="34"/>
      <c r="J26" s="2"/>
      <c r="K26" s="35">
        <v>0</v>
      </c>
      <c r="L26" s="29"/>
      <c r="M26" s="4"/>
      <c r="N26" s="37">
        <v>0</v>
      </c>
      <c r="O26" s="57">
        <f t="shared" si="6"/>
        <v>0</v>
      </c>
      <c r="P26" s="58">
        <f t="shared" si="7"/>
        <v>0</v>
      </c>
    </row>
    <row r="27" spans="2:16" ht="59.25" customHeight="1" x14ac:dyDescent="0.25">
      <c r="B27" s="26" t="s">
        <v>32</v>
      </c>
      <c r="C27" s="34"/>
      <c r="D27" s="54" t="s">
        <v>92</v>
      </c>
      <c r="E27" s="35">
        <v>1</v>
      </c>
      <c r="F27" s="29"/>
      <c r="G27" s="9" t="s">
        <v>93</v>
      </c>
      <c r="H27" s="37">
        <v>1</v>
      </c>
      <c r="I27" s="34"/>
      <c r="J27" s="2"/>
      <c r="K27" s="35">
        <v>0</v>
      </c>
      <c r="L27" s="29"/>
      <c r="M27" s="9" t="s">
        <v>94</v>
      </c>
      <c r="N27" s="37">
        <v>1</v>
      </c>
      <c r="O27" s="57">
        <f t="shared" si="6"/>
        <v>3</v>
      </c>
      <c r="P27" s="58">
        <f>O27/(3*34)*100</f>
        <v>2.9411764705882351</v>
      </c>
    </row>
    <row r="28" spans="2:16" ht="19.5" customHeight="1" x14ac:dyDescent="0.25">
      <c r="B28" s="22" t="s">
        <v>8</v>
      </c>
      <c r="C28" s="32">
        <v>0</v>
      </c>
      <c r="D28" s="13">
        <v>4</v>
      </c>
      <c r="E28" s="33">
        <f>SUM(E29:E38)</f>
        <v>5</v>
      </c>
      <c r="F28" s="28">
        <v>0</v>
      </c>
      <c r="G28" s="13">
        <v>3</v>
      </c>
      <c r="H28" s="33">
        <f>SUM(H29:H38)</f>
        <v>4</v>
      </c>
      <c r="I28" s="32">
        <v>0</v>
      </c>
      <c r="J28" s="13">
        <v>2</v>
      </c>
      <c r="K28" s="33">
        <f>SUM(K29:K38)</f>
        <v>2</v>
      </c>
      <c r="L28" s="28">
        <v>0</v>
      </c>
      <c r="M28" s="52">
        <v>4</v>
      </c>
      <c r="N28" s="33">
        <f>SUM(N29:N38)</f>
        <v>5</v>
      </c>
      <c r="O28" s="55">
        <f>SUM(O29:O38)</f>
        <v>16</v>
      </c>
      <c r="P28" s="56"/>
    </row>
    <row r="29" spans="2:16" ht="48" customHeight="1" x14ac:dyDescent="0.25">
      <c r="B29" s="23" t="s">
        <v>23</v>
      </c>
      <c r="C29" s="34"/>
      <c r="D29" s="54" t="s">
        <v>58</v>
      </c>
      <c r="E29" s="48">
        <v>1</v>
      </c>
      <c r="F29" s="49"/>
      <c r="G29" s="8" t="s">
        <v>83</v>
      </c>
      <c r="H29" s="60">
        <v>1</v>
      </c>
      <c r="I29" s="61"/>
      <c r="J29" s="8" t="s">
        <v>86</v>
      </c>
      <c r="K29" s="62">
        <v>1</v>
      </c>
      <c r="L29" s="63"/>
      <c r="M29" s="9" t="s">
        <v>87</v>
      </c>
      <c r="N29" s="50">
        <v>1</v>
      </c>
      <c r="O29" s="57">
        <v>4</v>
      </c>
      <c r="P29" s="58">
        <f>O29/(5*34)*100</f>
        <v>2.3529411764705883</v>
      </c>
    </row>
    <row r="30" spans="2:16" ht="45" customHeight="1" x14ac:dyDescent="0.25">
      <c r="B30" s="23" t="s">
        <v>24</v>
      </c>
      <c r="C30" s="34"/>
      <c r="D30" s="54" t="s">
        <v>60</v>
      </c>
      <c r="E30" s="48">
        <v>1</v>
      </c>
      <c r="F30" s="49"/>
      <c r="G30" s="8" t="s">
        <v>84</v>
      </c>
      <c r="H30" s="60">
        <v>1</v>
      </c>
      <c r="I30" s="61"/>
      <c r="J30" s="8" t="s">
        <v>90</v>
      </c>
      <c r="K30" s="62">
        <v>1</v>
      </c>
      <c r="L30" s="63"/>
      <c r="M30" s="9" t="s">
        <v>89</v>
      </c>
      <c r="N30" s="50">
        <v>1</v>
      </c>
      <c r="O30" s="57">
        <v>4</v>
      </c>
      <c r="P30" s="58">
        <f>O30/(4*34)*100</f>
        <v>2.9411764705882351</v>
      </c>
    </row>
    <row r="31" spans="2:16" ht="45" customHeight="1" x14ac:dyDescent="0.25">
      <c r="B31" s="23" t="s">
        <v>25</v>
      </c>
      <c r="C31" s="34"/>
      <c r="D31" s="54" t="s">
        <v>61</v>
      </c>
      <c r="E31" s="48">
        <v>1</v>
      </c>
      <c r="F31" s="49"/>
      <c r="G31" s="8" t="s">
        <v>85</v>
      </c>
      <c r="H31" s="60">
        <v>1</v>
      </c>
      <c r="I31" s="61"/>
      <c r="J31" s="8"/>
      <c r="K31" s="62">
        <v>0</v>
      </c>
      <c r="L31" s="63"/>
      <c r="M31" s="9" t="s">
        <v>91</v>
      </c>
      <c r="N31" s="50">
        <v>1</v>
      </c>
      <c r="O31" s="57">
        <v>3</v>
      </c>
      <c r="P31" s="58">
        <f>O31/(2*34)*100</f>
        <v>4.4117647058823533</v>
      </c>
    </row>
    <row r="32" spans="2:16" ht="45.75" customHeight="1" x14ac:dyDescent="0.25">
      <c r="B32" s="23" t="s">
        <v>26</v>
      </c>
      <c r="C32" s="34"/>
      <c r="D32" s="54" t="s">
        <v>59</v>
      </c>
      <c r="E32" s="48">
        <v>1</v>
      </c>
      <c r="F32" s="49"/>
      <c r="G32" s="8"/>
      <c r="H32" s="60">
        <v>0</v>
      </c>
      <c r="I32" s="61"/>
      <c r="J32" s="8"/>
      <c r="K32" s="62">
        <v>0</v>
      </c>
      <c r="L32" s="63"/>
      <c r="M32" s="9" t="s">
        <v>88</v>
      </c>
      <c r="N32" s="50">
        <v>1</v>
      </c>
      <c r="O32" s="57">
        <v>2</v>
      </c>
      <c r="P32" s="58">
        <f>O32/(4*34)*100</f>
        <v>1.4705882352941175</v>
      </c>
    </row>
    <row r="33" spans="2:16" ht="17.25" customHeight="1" x14ac:dyDescent="0.25">
      <c r="B33" s="26" t="s">
        <v>33</v>
      </c>
      <c r="C33" s="34"/>
      <c r="D33" s="3"/>
      <c r="E33" s="35">
        <v>0</v>
      </c>
      <c r="F33" s="29"/>
      <c r="G33" s="2"/>
      <c r="H33" s="37">
        <v>0</v>
      </c>
      <c r="I33" s="34"/>
      <c r="J33" s="2"/>
      <c r="K33" s="35">
        <v>0</v>
      </c>
      <c r="L33" s="29"/>
      <c r="M33" s="4"/>
      <c r="N33" s="37">
        <v>0</v>
      </c>
      <c r="O33" s="57">
        <v>0</v>
      </c>
      <c r="P33" s="58">
        <f t="shared" ref="P33:P37" si="8">O33/(5*34)*100</f>
        <v>0</v>
      </c>
    </row>
    <row r="34" spans="2:16" ht="17.25" customHeight="1" x14ac:dyDescent="0.25">
      <c r="B34" s="24" t="s">
        <v>28</v>
      </c>
      <c r="C34" s="34"/>
      <c r="D34" s="3"/>
      <c r="E34" s="35">
        <v>0</v>
      </c>
      <c r="F34" s="29"/>
      <c r="G34" s="2"/>
      <c r="H34" s="37">
        <v>0</v>
      </c>
      <c r="I34" s="34"/>
      <c r="J34" s="2"/>
      <c r="K34" s="35">
        <v>0</v>
      </c>
      <c r="L34" s="29"/>
      <c r="M34" s="4"/>
      <c r="N34" s="37">
        <v>0</v>
      </c>
      <c r="O34" s="57">
        <v>0</v>
      </c>
      <c r="P34" s="58">
        <f t="shared" si="8"/>
        <v>0</v>
      </c>
    </row>
    <row r="35" spans="2:16" ht="17.25" customHeight="1" x14ac:dyDescent="0.25">
      <c r="B35" s="24" t="s">
        <v>29</v>
      </c>
      <c r="C35" s="34"/>
      <c r="D35" s="3"/>
      <c r="E35" s="35">
        <v>0</v>
      </c>
      <c r="F35" s="29"/>
      <c r="G35" s="2"/>
      <c r="H35" s="37">
        <v>0</v>
      </c>
      <c r="I35" s="34"/>
      <c r="J35" s="2"/>
      <c r="K35" s="35">
        <v>0</v>
      </c>
      <c r="L35" s="29"/>
      <c r="M35" s="4"/>
      <c r="N35" s="37">
        <v>0</v>
      </c>
      <c r="O35" s="57">
        <v>0</v>
      </c>
      <c r="P35" s="58">
        <f t="shared" si="8"/>
        <v>0</v>
      </c>
    </row>
    <row r="36" spans="2:16" ht="17.25" customHeight="1" x14ac:dyDescent="0.25">
      <c r="B36" s="24" t="s">
        <v>30</v>
      </c>
      <c r="C36" s="34"/>
      <c r="D36" s="3"/>
      <c r="E36" s="35">
        <v>0</v>
      </c>
      <c r="F36" s="29"/>
      <c r="G36" s="2"/>
      <c r="H36" s="37">
        <v>0</v>
      </c>
      <c r="I36" s="34"/>
      <c r="J36" s="2"/>
      <c r="K36" s="35">
        <v>0</v>
      </c>
      <c r="L36" s="29"/>
      <c r="M36" s="4"/>
      <c r="N36" s="37">
        <v>0</v>
      </c>
      <c r="O36" s="57">
        <v>0</v>
      </c>
      <c r="P36" s="58">
        <f t="shared" si="8"/>
        <v>0</v>
      </c>
    </row>
    <row r="37" spans="2:16" ht="17.25" customHeight="1" x14ac:dyDescent="0.25">
      <c r="B37" s="25" t="s">
        <v>31</v>
      </c>
      <c r="C37" s="34"/>
      <c r="D37" s="3"/>
      <c r="E37" s="35">
        <v>0</v>
      </c>
      <c r="F37" s="29"/>
      <c r="G37" s="2"/>
      <c r="H37" s="37">
        <v>0</v>
      </c>
      <c r="I37" s="34"/>
      <c r="J37" s="2"/>
      <c r="K37" s="35">
        <v>0</v>
      </c>
      <c r="L37" s="29"/>
      <c r="M37" s="4"/>
      <c r="N37" s="37">
        <v>0</v>
      </c>
      <c r="O37" s="57">
        <v>0</v>
      </c>
      <c r="P37" s="58">
        <f t="shared" si="8"/>
        <v>0</v>
      </c>
    </row>
    <row r="38" spans="2:16" ht="45" customHeight="1" x14ac:dyDescent="0.25">
      <c r="B38" s="26" t="s">
        <v>32</v>
      </c>
      <c r="C38" s="34"/>
      <c r="D38" s="54" t="s">
        <v>95</v>
      </c>
      <c r="E38" s="35">
        <v>1</v>
      </c>
      <c r="F38" s="29"/>
      <c r="G38" s="8" t="s">
        <v>96</v>
      </c>
      <c r="H38" s="37">
        <v>1</v>
      </c>
      <c r="I38" s="34"/>
      <c r="J38" s="2"/>
      <c r="K38" s="35">
        <v>0</v>
      </c>
      <c r="L38" s="29"/>
      <c r="M38" s="9" t="s">
        <v>97</v>
      </c>
      <c r="N38" s="37">
        <v>1</v>
      </c>
      <c r="O38" s="57">
        <v>3</v>
      </c>
      <c r="P38" s="58">
        <f>O38/(3*34)*100</f>
        <v>2.9411764705882351</v>
      </c>
    </row>
    <row r="39" spans="2:16" ht="19.5" customHeight="1" x14ac:dyDescent="0.25">
      <c r="B39" s="22" t="s">
        <v>9</v>
      </c>
      <c r="C39" s="32">
        <v>0</v>
      </c>
      <c r="D39" s="73">
        <v>3</v>
      </c>
      <c r="E39" s="74">
        <f>SUM(E40:E53)</f>
        <v>3</v>
      </c>
      <c r="F39" s="28">
        <v>0</v>
      </c>
      <c r="G39" s="73">
        <v>3</v>
      </c>
      <c r="H39" s="74">
        <f>SUM(H40:H53)</f>
        <v>3</v>
      </c>
      <c r="I39" s="32">
        <v>0</v>
      </c>
      <c r="J39" s="73">
        <v>0</v>
      </c>
      <c r="K39" s="74">
        <f>SUM(K40:K53)</f>
        <v>0</v>
      </c>
      <c r="L39" s="28">
        <v>0</v>
      </c>
      <c r="M39" s="73">
        <v>3</v>
      </c>
      <c r="N39" s="74">
        <f>SUM(N40:N53)</f>
        <v>3</v>
      </c>
      <c r="O39" s="59">
        <f>SUM(O40:O53)</f>
        <v>9</v>
      </c>
      <c r="P39" s="56"/>
    </row>
    <row r="40" spans="2:16" ht="62.25" customHeight="1" x14ac:dyDescent="0.25">
      <c r="B40" s="26" t="s">
        <v>23</v>
      </c>
      <c r="C40" s="34"/>
      <c r="D40" s="54" t="s">
        <v>134</v>
      </c>
      <c r="E40" s="35">
        <v>1</v>
      </c>
      <c r="F40" s="29"/>
      <c r="G40" s="2"/>
      <c r="H40" s="37">
        <v>0</v>
      </c>
      <c r="I40" s="34"/>
      <c r="J40" s="2"/>
      <c r="K40" s="35">
        <v>0</v>
      </c>
      <c r="L40" s="29"/>
      <c r="M40" s="9" t="s">
        <v>135</v>
      </c>
      <c r="N40" s="37">
        <v>1</v>
      </c>
      <c r="O40" s="57">
        <f t="shared" ref="O40" si="9">N40+K40+H40+E40</f>
        <v>2</v>
      </c>
      <c r="P40" s="58">
        <f>O40/(5*34)*100</f>
        <v>1.1764705882352942</v>
      </c>
    </row>
    <row r="41" spans="2:16" ht="15.75" x14ac:dyDescent="0.25">
      <c r="B41" s="26" t="s">
        <v>34</v>
      </c>
      <c r="C41" s="34"/>
      <c r="D41" s="3"/>
      <c r="E41" s="35">
        <v>0</v>
      </c>
      <c r="F41" s="29"/>
      <c r="G41" s="2"/>
      <c r="H41" s="37">
        <v>0</v>
      </c>
      <c r="I41" s="34"/>
      <c r="J41" s="2"/>
      <c r="K41" s="35">
        <v>0</v>
      </c>
      <c r="L41" s="29"/>
      <c r="M41" s="4" t="s">
        <v>136</v>
      </c>
      <c r="N41" s="37">
        <v>1</v>
      </c>
      <c r="O41" s="57">
        <f t="shared" ref="O41:O42" si="10">N41+K41+H41+E41</f>
        <v>1</v>
      </c>
      <c r="P41" s="58">
        <f>O41/(4*34)*100</f>
        <v>0.73529411764705876</v>
      </c>
    </row>
    <row r="42" spans="2:16" ht="60.75" customHeight="1" x14ac:dyDescent="0.25">
      <c r="B42" s="26" t="s">
        <v>24</v>
      </c>
      <c r="C42" s="34"/>
      <c r="D42" s="54" t="s">
        <v>137</v>
      </c>
      <c r="E42" s="35">
        <v>1</v>
      </c>
      <c r="F42" s="29"/>
      <c r="G42" s="8" t="s">
        <v>138</v>
      </c>
      <c r="H42" s="35">
        <v>1</v>
      </c>
      <c r="I42" s="34"/>
      <c r="J42" s="2"/>
      <c r="K42" s="35">
        <v>0</v>
      </c>
      <c r="L42" s="29"/>
      <c r="M42" s="4"/>
      <c r="N42" s="37">
        <v>0</v>
      </c>
      <c r="O42" s="57">
        <f t="shared" si="10"/>
        <v>2</v>
      </c>
      <c r="P42" s="58">
        <f t="shared" ref="P42" si="11">O42/(5*34)*100</f>
        <v>1.1764705882352942</v>
      </c>
    </row>
    <row r="43" spans="2:16" ht="18" customHeight="1" x14ac:dyDescent="0.25">
      <c r="B43" s="26" t="s">
        <v>35</v>
      </c>
      <c r="C43" s="34"/>
      <c r="D43" s="5"/>
      <c r="E43" s="35">
        <v>0</v>
      </c>
      <c r="F43" s="29"/>
      <c r="G43" s="2"/>
      <c r="H43" s="37">
        <v>0</v>
      </c>
      <c r="I43" s="34"/>
      <c r="J43" s="2"/>
      <c r="K43" s="35">
        <v>0</v>
      </c>
      <c r="L43" s="29"/>
      <c r="M43" s="6"/>
      <c r="N43" s="37">
        <v>0</v>
      </c>
      <c r="O43" s="57">
        <v>0</v>
      </c>
      <c r="P43" s="56">
        <v>0</v>
      </c>
    </row>
    <row r="44" spans="2:16" ht="119.25" customHeight="1" x14ac:dyDescent="0.25">
      <c r="B44" s="26" t="s">
        <v>32</v>
      </c>
      <c r="C44" s="34"/>
      <c r="D44" s="54" t="s">
        <v>98</v>
      </c>
      <c r="E44" s="35">
        <v>1</v>
      </c>
      <c r="F44" s="29"/>
      <c r="G44" s="9" t="s">
        <v>99</v>
      </c>
      <c r="H44" s="37">
        <v>2</v>
      </c>
      <c r="I44" s="34"/>
      <c r="J44" s="2"/>
      <c r="K44" s="35">
        <v>0</v>
      </c>
      <c r="L44" s="29"/>
      <c r="M44" s="9" t="s">
        <v>100</v>
      </c>
      <c r="N44" s="37">
        <v>1</v>
      </c>
      <c r="O44" s="57">
        <f t="shared" ref="O44:O45" si="12">N44+K44+H44+E44</f>
        <v>4</v>
      </c>
      <c r="P44" s="58">
        <f>O44/(3*34)*100</f>
        <v>3.9215686274509802</v>
      </c>
    </row>
    <row r="45" spans="2:16" ht="18" customHeight="1" x14ac:dyDescent="0.25">
      <c r="B45" s="26" t="s">
        <v>40</v>
      </c>
      <c r="C45" s="34"/>
      <c r="D45" s="5"/>
      <c r="E45" s="35">
        <v>0</v>
      </c>
      <c r="F45" s="29"/>
      <c r="G45" s="2"/>
      <c r="H45" s="37">
        <v>0</v>
      </c>
      <c r="I45" s="34"/>
      <c r="J45" s="2"/>
      <c r="K45" s="35">
        <v>0</v>
      </c>
      <c r="L45" s="29"/>
      <c r="M45" s="6"/>
      <c r="N45" s="37">
        <v>0</v>
      </c>
      <c r="O45" s="57">
        <f t="shared" si="12"/>
        <v>0</v>
      </c>
      <c r="P45" s="56">
        <v>0</v>
      </c>
    </row>
    <row r="46" spans="2:16" ht="14.25" customHeight="1" x14ac:dyDescent="0.25">
      <c r="B46" s="26" t="s">
        <v>41</v>
      </c>
      <c r="C46" s="34"/>
      <c r="D46" s="5"/>
      <c r="E46" s="35">
        <v>0</v>
      </c>
      <c r="F46" s="29"/>
      <c r="G46" s="2"/>
      <c r="H46" s="37">
        <v>0</v>
      </c>
      <c r="I46" s="34"/>
      <c r="J46" s="2"/>
      <c r="K46" s="35">
        <v>0</v>
      </c>
      <c r="L46" s="29"/>
      <c r="M46" s="6"/>
      <c r="N46" s="37">
        <v>0</v>
      </c>
      <c r="O46" s="57">
        <v>0</v>
      </c>
      <c r="P46" s="56">
        <v>0</v>
      </c>
    </row>
    <row r="47" spans="2:16" ht="18" customHeight="1" x14ac:dyDescent="0.25">
      <c r="B47" s="26" t="s">
        <v>42</v>
      </c>
      <c r="C47" s="34"/>
      <c r="D47" s="5"/>
      <c r="E47" s="35">
        <v>0</v>
      </c>
      <c r="F47" s="29"/>
      <c r="G47" s="2"/>
      <c r="H47" s="37">
        <v>0</v>
      </c>
      <c r="I47" s="34"/>
      <c r="J47" s="2"/>
      <c r="K47" s="35">
        <v>0</v>
      </c>
      <c r="L47" s="29"/>
      <c r="M47" s="6"/>
      <c r="N47" s="37">
        <v>0</v>
      </c>
      <c r="O47" s="57">
        <v>0</v>
      </c>
      <c r="P47" s="56">
        <v>0</v>
      </c>
    </row>
    <row r="48" spans="2:16" ht="15" customHeight="1" x14ac:dyDescent="0.25">
      <c r="B48" s="26" t="s">
        <v>43</v>
      </c>
      <c r="C48" s="34"/>
      <c r="D48" s="5"/>
      <c r="E48" s="35">
        <v>0</v>
      </c>
      <c r="F48" s="29"/>
      <c r="G48" s="2"/>
      <c r="H48" s="37">
        <v>0</v>
      </c>
      <c r="I48" s="34"/>
      <c r="J48" s="2"/>
      <c r="K48" s="35">
        <v>0</v>
      </c>
      <c r="L48" s="29"/>
      <c r="M48" s="6"/>
      <c r="N48" s="37">
        <v>0</v>
      </c>
      <c r="O48" s="57">
        <v>0</v>
      </c>
      <c r="P48" s="56">
        <v>0</v>
      </c>
    </row>
    <row r="49" spans="2:16" ht="15" customHeight="1" x14ac:dyDescent="0.25">
      <c r="B49" s="26" t="s">
        <v>29</v>
      </c>
      <c r="C49" s="34"/>
      <c r="D49" s="5"/>
      <c r="E49" s="35">
        <v>0</v>
      </c>
      <c r="F49" s="29"/>
      <c r="G49" s="2"/>
      <c r="H49" s="37">
        <v>0</v>
      </c>
      <c r="I49" s="34"/>
      <c r="J49" s="2"/>
      <c r="K49" s="35">
        <v>0</v>
      </c>
      <c r="L49" s="29"/>
      <c r="M49" s="6"/>
      <c r="N49" s="37">
        <v>0</v>
      </c>
      <c r="O49" s="57">
        <v>0</v>
      </c>
      <c r="P49" s="56">
        <v>0</v>
      </c>
    </row>
    <row r="50" spans="2:16" ht="15" customHeight="1" x14ac:dyDescent="0.25">
      <c r="B50" s="26" t="s">
        <v>31</v>
      </c>
      <c r="C50" s="34"/>
      <c r="D50" s="5"/>
      <c r="E50" s="35">
        <v>0</v>
      </c>
      <c r="F50" s="29"/>
      <c r="G50" s="2"/>
      <c r="H50" s="37">
        <v>0</v>
      </c>
      <c r="I50" s="34"/>
      <c r="J50" s="2"/>
      <c r="K50" s="35">
        <v>0</v>
      </c>
      <c r="L50" s="29"/>
      <c r="M50" s="6"/>
      <c r="N50" s="37">
        <v>0</v>
      </c>
      <c r="O50" s="57">
        <v>0</v>
      </c>
      <c r="P50" s="56">
        <v>0</v>
      </c>
    </row>
    <row r="51" spans="2:16" ht="15" customHeight="1" x14ac:dyDescent="0.25">
      <c r="B51" s="26" t="s">
        <v>27</v>
      </c>
      <c r="C51" s="34"/>
      <c r="D51" s="5"/>
      <c r="E51" s="35">
        <v>0</v>
      </c>
      <c r="F51" s="29"/>
      <c r="G51" s="2"/>
      <c r="H51" s="37">
        <v>0</v>
      </c>
      <c r="I51" s="34"/>
      <c r="J51" s="2"/>
      <c r="K51" s="35">
        <v>0</v>
      </c>
      <c r="L51" s="29"/>
      <c r="M51" s="6"/>
      <c r="N51" s="37">
        <v>0</v>
      </c>
      <c r="O51" s="57">
        <v>0</v>
      </c>
      <c r="P51" s="56">
        <v>0</v>
      </c>
    </row>
    <row r="52" spans="2:16" ht="32.25" customHeight="1" x14ac:dyDescent="0.25">
      <c r="B52" s="26" t="s">
        <v>44</v>
      </c>
      <c r="C52" s="34"/>
      <c r="D52" s="5"/>
      <c r="E52" s="35">
        <v>0</v>
      </c>
      <c r="F52" s="29"/>
      <c r="G52" s="2"/>
      <c r="H52" s="37">
        <v>0</v>
      </c>
      <c r="I52" s="34"/>
      <c r="J52" s="2"/>
      <c r="K52" s="35">
        <v>0</v>
      </c>
      <c r="L52" s="29"/>
      <c r="M52" s="6"/>
      <c r="N52" s="37">
        <v>0</v>
      </c>
      <c r="O52" s="57">
        <v>0</v>
      </c>
      <c r="P52" s="56">
        <v>0</v>
      </c>
    </row>
    <row r="53" spans="2:16" ht="15" customHeight="1" x14ac:dyDescent="0.25">
      <c r="B53" s="26" t="s">
        <v>30</v>
      </c>
      <c r="C53" s="34"/>
      <c r="D53" s="5"/>
      <c r="E53" s="35">
        <v>0</v>
      </c>
      <c r="F53" s="29"/>
      <c r="G53" s="2"/>
      <c r="H53" s="37">
        <v>0</v>
      </c>
      <c r="I53" s="34"/>
      <c r="J53" s="2"/>
      <c r="K53" s="35">
        <v>0</v>
      </c>
      <c r="L53" s="29"/>
      <c r="M53" s="6"/>
      <c r="N53" s="37">
        <v>0</v>
      </c>
      <c r="O53" s="57">
        <v>0</v>
      </c>
      <c r="P53" s="56">
        <v>0</v>
      </c>
    </row>
    <row r="54" spans="2:16" ht="19.5" customHeight="1" x14ac:dyDescent="0.25">
      <c r="B54" s="22" t="s">
        <v>10</v>
      </c>
      <c r="C54" s="32">
        <v>0</v>
      </c>
      <c r="D54" s="73">
        <v>2</v>
      </c>
      <c r="E54" s="74">
        <f>SUM(E55:E68)</f>
        <v>2</v>
      </c>
      <c r="F54" s="28">
        <v>0</v>
      </c>
      <c r="G54" s="73">
        <v>3</v>
      </c>
      <c r="H54" s="74">
        <f>SUM(H55:H68)</f>
        <v>3</v>
      </c>
      <c r="I54" s="32">
        <v>0</v>
      </c>
      <c r="J54" s="73">
        <v>3</v>
      </c>
      <c r="K54" s="74">
        <f>SUM(K55:K68)</f>
        <v>3</v>
      </c>
      <c r="L54" s="28">
        <v>0</v>
      </c>
      <c r="M54" s="73">
        <v>4</v>
      </c>
      <c r="N54" s="74">
        <f>SUM(N55:N68)</f>
        <v>4</v>
      </c>
      <c r="O54" s="59">
        <f>SUM(O55:O68)</f>
        <v>12</v>
      </c>
      <c r="P54" s="56"/>
    </row>
    <row r="55" spans="2:16" ht="48" customHeight="1" x14ac:dyDescent="0.25">
      <c r="B55" s="26" t="s">
        <v>23</v>
      </c>
      <c r="C55" s="34"/>
      <c r="D55" s="54" t="s">
        <v>147</v>
      </c>
      <c r="E55" s="35">
        <v>1</v>
      </c>
      <c r="F55" s="29"/>
      <c r="G55" s="8" t="s">
        <v>148</v>
      </c>
      <c r="H55" s="37">
        <v>1</v>
      </c>
      <c r="I55" s="34"/>
      <c r="J55" s="8" t="s">
        <v>149</v>
      </c>
      <c r="K55" s="35">
        <v>1</v>
      </c>
      <c r="L55" s="29"/>
      <c r="M55" s="8" t="s">
        <v>150</v>
      </c>
      <c r="N55" s="37">
        <v>2</v>
      </c>
      <c r="O55" s="57">
        <f t="shared" ref="O55" si="13">N55+K55+H55+E55</f>
        <v>5</v>
      </c>
      <c r="P55" s="58">
        <f>O55/(6*34)*100</f>
        <v>2.4509803921568629</v>
      </c>
    </row>
    <row r="56" spans="2:16" ht="15.75" x14ac:dyDescent="0.25">
      <c r="B56" s="26" t="s">
        <v>34</v>
      </c>
      <c r="C56" s="34"/>
      <c r="D56" s="3"/>
      <c r="E56" s="35">
        <v>0</v>
      </c>
      <c r="F56" s="29"/>
      <c r="G56" s="2"/>
      <c r="H56" s="37">
        <v>0</v>
      </c>
      <c r="I56" s="34"/>
      <c r="J56" s="2"/>
      <c r="K56" s="35">
        <v>0</v>
      </c>
      <c r="L56" s="29"/>
      <c r="M56" s="4"/>
      <c r="N56" s="37">
        <v>0</v>
      </c>
      <c r="O56" s="57">
        <v>0</v>
      </c>
      <c r="P56" s="56">
        <v>0</v>
      </c>
    </row>
    <row r="57" spans="2:16" ht="45" x14ac:dyDescent="0.25">
      <c r="B57" s="26" t="s">
        <v>24</v>
      </c>
      <c r="C57" s="34"/>
      <c r="D57" s="54" t="s">
        <v>151</v>
      </c>
      <c r="E57" s="35"/>
      <c r="F57" s="29"/>
      <c r="G57" s="8" t="s">
        <v>152</v>
      </c>
      <c r="H57" s="37">
        <v>1</v>
      </c>
      <c r="I57" s="34"/>
      <c r="J57" s="2"/>
      <c r="K57" s="35">
        <v>0</v>
      </c>
      <c r="L57" s="29"/>
      <c r="M57" s="8" t="s">
        <v>153</v>
      </c>
      <c r="N57" s="37">
        <v>1</v>
      </c>
      <c r="O57" s="57">
        <f t="shared" ref="O57" si="14">N57+K57+H57+E57</f>
        <v>2</v>
      </c>
      <c r="P57" s="58">
        <f>O57/(5*34)*100</f>
        <v>1.1764705882352942</v>
      </c>
    </row>
    <row r="58" spans="2:16" ht="15.75" x14ac:dyDescent="0.25">
      <c r="B58" s="26" t="s">
        <v>35</v>
      </c>
      <c r="C58" s="34"/>
      <c r="D58" s="5"/>
      <c r="E58" s="35">
        <v>0</v>
      </c>
      <c r="F58" s="29"/>
      <c r="G58" s="2"/>
      <c r="H58" s="37">
        <v>0</v>
      </c>
      <c r="I58" s="34"/>
      <c r="J58" s="2"/>
      <c r="K58" s="35">
        <v>0</v>
      </c>
      <c r="L58" s="29"/>
      <c r="M58" s="6"/>
      <c r="N58" s="37">
        <v>0</v>
      </c>
      <c r="O58" s="57">
        <v>0</v>
      </c>
      <c r="P58" s="56">
        <v>0</v>
      </c>
    </row>
    <row r="59" spans="2:16" ht="15.75" x14ac:dyDescent="0.25">
      <c r="B59" s="26" t="s">
        <v>36</v>
      </c>
      <c r="C59" s="34"/>
      <c r="D59" s="5"/>
      <c r="E59" s="35">
        <v>0</v>
      </c>
      <c r="F59" s="29"/>
      <c r="G59" s="2"/>
      <c r="H59" s="37">
        <v>0</v>
      </c>
      <c r="I59" s="34"/>
      <c r="J59" s="2"/>
      <c r="K59" s="35">
        <v>0</v>
      </c>
      <c r="L59" s="29"/>
      <c r="M59" s="6"/>
      <c r="N59" s="37">
        <v>0</v>
      </c>
      <c r="O59" s="57">
        <v>0</v>
      </c>
      <c r="P59" s="56">
        <v>0</v>
      </c>
    </row>
    <row r="60" spans="2:16" ht="48.75" customHeight="1" x14ac:dyDescent="0.25">
      <c r="B60" s="26" t="s">
        <v>32</v>
      </c>
      <c r="C60" s="34"/>
      <c r="D60" s="54" t="s">
        <v>101</v>
      </c>
      <c r="E60" s="35">
        <v>1</v>
      </c>
      <c r="F60" s="29"/>
      <c r="G60" s="8" t="s">
        <v>102</v>
      </c>
      <c r="H60" s="37">
        <v>1</v>
      </c>
      <c r="I60" s="34"/>
      <c r="J60" s="8" t="s">
        <v>103</v>
      </c>
      <c r="K60" s="35">
        <v>1</v>
      </c>
      <c r="L60" s="29"/>
      <c r="M60" s="8" t="s">
        <v>104</v>
      </c>
      <c r="N60" s="37">
        <v>1</v>
      </c>
      <c r="O60" s="57">
        <f t="shared" ref="O60" si="15">N60+K60+H60+E60</f>
        <v>4</v>
      </c>
      <c r="P60" s="58">
        <f>O60/(3*34)*100</f>
        <v>3.9215686274509802</v>
      </c>
    </row>
    <row r="61" spans="2:16" ht="15.75" x14ac:dyDescent="0.25">
      <c r="B61" s="26" t="s">
        <v>40</v>
      </c>
      <c r="C61" s="34"/>
      <c r="D61" s="3"/>
      <c r="E61" s="35">
        <v>0</v>
      </c>
      <c r="F61" s="29"/>
      <c r="G61" s="2"/>
      <c r="H61" s="37">
        <v>0</v>
      </c>
      <c r="I61" s="34"/>
      <c r="J61" s="2"/>
      <c r="K61" s="35">
        <v>0</v>
      </c>
      <c r="L61" s="29"/>
      <c r="M61" s="4"/>
      <c r="N61" s="37">
        <v>0</v>
      </c>
      <c r="O61" s="57">
        <v>0</v>
      </c>
      <c r="P61" s="56">
        <v>0</v>
      </c>
    </row>
    <row r="62" spans="2:16" ht="45" x14ac:dyDescent="0.25">
      <c r="B62" s="26" t="s">
        <v>41</v>
      </c>
      <c r="C62" s="34"/>
      <c r="D62" s="3"/>
      <c r="E62" s="35">
        <v>0</v>
      </c>
      <c r="F62" s="29"/>
      <c r="G62" s="2"/>
      <c r="H62" s="37">
        <v>0</v>
      </c>
      <c r="I62" s="34"/>
      <c r="J62" s="8" t="s">
        <v>139</v>
      </c>
      <c r="K62" s="35">
        <v>1</v>
      </c>
      <c r="L62" s="29"/>
      <c r="M62" s="4"/>
      <c r="N62" s="37">
        <v>0</v>
      </c>
      <c r="O62" s="57">
        <f t="shared" ref="O62" si="16">N62+K62+H62+E62</f>
        <v>1</v>
      </c>
      <c r="P62" s="58">
        <f>O62/(1*34)*100</f>
        <v>2.9411764705882351</v>
      </c>
    </row>
    <row r="63" spans="2:16" ht="15" customHeight="1" x14ac:dyDescent="0.25">
      <c r="B63" s="26" t="s">
        <v>42</v>
      </c>
      <c r="C63" s="34"/>
      <c r="D63" s="5"/>
      <c r="E63" s="35">
        <v>0</v>
      </c>
      <c r="F63" s="29"/>
      <c r="G63" s="2"/>
      <c r="H63" s="37">
        <v>0</v>
      </c>
      <c r="I63" s="34"/>
      <c r="J63" s="2"/>
      <c r="K63" s="35">
        <v>0</v>
      </c>
      <c r="L63" s="29"/>
      <c r="M63" s="6"/>
      <c r="N63" s="37">
        <v>0</v>
      </c>
      <c r="O63" s="57">
        <v>0</v>
      </c>
      <c r="P63" s="56">
        <v>0</v>
      </c>
    </row>
    <row r="64" spans="2:16" ht="15" customHeight="1" x14ac:dyDescent="0.25">
      <c r="B64" s="26" t="s">
        <v>43</v>
      </c>
      <c r="C64" s="34"/>
      <c r="D64" s="5"/>
      <c r="E64" s="35">
        <v>0</v>
      </c>
      <c r="F64" s="29"/>
      <c r="G64" s="2"/>
      <c r="H64" s="37">
        <v>0</v>
      </c>
      <c r="I64" s="34"/>
      <c r="J64" s="2"/>
      <c r="K64" s="35">
        <v>0</v>
      </c>
      <c r="L64" s="29"/>
      <c r="M64" s="6"/>
      <c r="N64" s="37">
        <v>0</v>
      </c>
      <c r="O64" s="57">
        <v>0</v>
      </c>
      <c r="P64" s="56">
        <v>0</v>
      </c>
    </row>
    <row r="65" spans="2:16" ht="15" customHeight="1" x14ac:dyDescent="0.25">
      <c r="B65" s="26" t="s">
        <v>31</v>
      </c>
      <c r="C65" s="34"/>
      <c r="D65" s="5"/>
      <c r="E65" s="35">
        <v>0</v>
      </c>
      <c r="F65" s="29"/>
      <c r="G65" s="2"/>
      <c r="H65" s="37">
        <v>0</v>
      </c>
      <c r="I65" s="34"/>
      <c r="J65" s="2"/>
      <c r="K65" s="35">
        <v>0</v>
      </c>
      <c r="L65" s="29"/>
      <c r="M65" s="6"/>
      <c r="N65" s="37">
        <v>0</v>
      </c>
      <c r="O65" s="57">
        <v>0</v>
      </c>
      <c r="P65" s="56">
        <v>0</v>
      </c>
    </row>
    <row r="66" spans="2:16" ht="15" customHeight="1" x14ac:dyDescent="0.25">
      <c r="B66" s="26" t="s">
        <v>29</v>
      </c>
      <c r="C66" s="34"/>
      <c r="D66" s="5"/>
      <c r="E66" s="35">
        <v>0</v>
      </c>
      <c r="F66" s="29"/>
      <c r="G66" s="2"/>
      <c r="H66" s="37">
        <v>0</v>
      </c>
      <c r="I66" s="34"/>
      <c r="J66" s="2"/>
      <c r="K66" s="35">
        <v>0</v>
      </c>
      <c r="L66" s="29"/>
      <c r="M66" s="6"/>
      <c r="N66" s="37">
        <v>0</v>
      </c>
      <c r="O66" s="57">
        <v>0</v>
      </c>
      <c r="P66" s="56">
        <v>0</v>
      </c>
    </row>
    <row r="67" spans="2:16" ht="15" customHeight="1" x14ac:dyDescent="0.25">
      <c r="B67" s="26" t="s">
        <v>30</v>
      </c>
      <c r="C67" s="34"/>
      <c r="D67" s="5"/>
      <c r="E67" s="35">
        <v>0</v>
      </c>
      <c r="F67" s="29"/>
      <c r="G67" s="2"/>
      <c r="H67" s="37">
        <v>0</v>
      </c>
      <c r="I67" s="34"/>
      <c r="J67" s="2"/>
      <c r="K67" s="35">
        <v>0</v>
      </c>
      <c r="L67" s="29"/>
      <c r="M67" s="6"/>
      <c r="N67" s="37">
        <v>0</v>
      </c>
      <c r="O67" s="57">
        <v>0</v>
      </c>
      <c r="P67" s="56">
        <v>0</v>
      </c>
    </row>
    <row r="68" spans="2:16" ht="15" customHeight="1" x14ac:dyDescent="0.25">
      <c r="B68" s="26" t="s">
        <v>27</v>
      </c>
      <c r="C68" s="34"/>
      <c r="D68" s="3"/>
      <c r="E68" s="35">
        <v>0</v>
      </c>
      <c r="F68" s="29"/>
      <c r="G68" s="2"/>
      <c r="H68" s="37">
        <v>0</v>
      </c>
      <c r="I68" s="34"/>
      <c r="J68" s="2"/>
      <c r="K68" s="35">
        <v>0</v>
      </c>
      <c r="L68" s="29"/>
      <c r="M68" s="4"/>
      <c r="N68" s="37">
        <v>0</v>
      </c>
      <c r="O68" s="57">
        <v>0</v>
      </c>
      <c r="P68" s="56">
        <v>0</v>
      </c>
    </row>
    <row r="69" spans="2:16" ht="21.75" customHeight="1" x14ac:dyDescent="0.25">
      <c r="B69" s="22" t="s">
        <v>11</v>
      </c>
      <c r="C69" s="32">
        <v>0</v>
      </c>
      <c r="D69" s="73">
        <f>E69</f>
        <v>3</v>
      </c>
      <c r="E69" s="74">
        <f>SUM(E70:E87)</f>
        <v>3</v>
      </c>
      <c r="F69" s="28">
        <v>0</v>
      </c>
      <c r="G69" s="73">
        <f>H69</f>
        <v>6</v>
      </c>
      <c r="H69" s="74">
        <f>SUM(H70:H87)</f>
        <v>6</v>
      </c>
      <c r="I69" s="32">
        <v>0</v>
      </c>
      <c r="J69" s="73">
        <f>K69</f>
        <v>4</v>
      </c>
      <c r="K69" s="74">
        <f>SUM(K70:K87)</f>
        <v>4</v>
      </c>
      <c r="L69" s="28">
        <v>0</v>
      </c>
      <c r="M69" s="73">
        <f>N69</f>
        <v>6</v>
      </c>
      <c r="N69" s="74">
        <f>SUM(N70:N87)</f>
        <v>6</v>
      </c>
      <c r="O69" s="59">
        <f>SUM(O70:O87)</f>
        <v>19</v>
      </c>
      <c r="P69" s="56"/>
    </row>
    <row r="70" spans="2:16" ht="45" x14ac:dyDescent="0.25">
      <c r="B70" s="26" t="s">
        <v>23</v>
      </c>
      <c r="C70" s="51"/>
      <c r="D70" s="54" t="s">
        <v>154</v>
      </c>
      <c r="E70" s="48">
        <v>1</v>
      </c>
      <c r="F70" s="49"/>
      <c r="G70" s="8" t="s">
        <v>155</v>
      </c>
      <c r="H70" s="50">
        <v>1</v>
      </c>
      <c r="I70" s="51"/>
      <c r="J70" s="64" t="s">
        <v>156</v>
      </c>
      <c r="K70" s="48">
        <v>1</v>
      </c>
      <c r="L70" s="49"/>
      <c r="M70" s="64" t="s">
        <v>157</v>
      </c>
      <c r="N70" s="50">
        <v>1</v>
      </c>
      <c r="O70" s="57">
        <f t="shared" ref="O70" si="17">N70+K70+H70+E70</f>
        <v>4</v>
      </c>
      <c r="P70" s="58">
        <f>O70/(4*34)*100</f>
        <v>2.9411764705882351</v>
      </c>
    </row>
    <row r="71" spans="2:16" ht="15.75" x14ac:dyDescent="0.25">
      <c r="B71" s="26" t="s">
        <v>34</v>
      </c>
      <c r="C71" s="51"/>
      <c r="D71" s="8"/>
      <c r="E71" s="48">
        <v>0</v>
      </c>
      <c r="F71" s="49"/>
      <c r="G71" s="6"/>
      <c r="H71" s="50">
        <v>0</v>
      </c>
      <c r="I71" s="51"/>
      <c r="J71" s="6"/>
      <c r="K71" s="48">
        <v>0</v>
      </c>
      <c r="L71" s="49"/>
      <c r="M71" s="7"/>
      <c r="N71" s="50">
        <v>0</v>
      </c>
      <c r="O71" s="57">
        <v>0</v>
      </c>
      <c r="P71" s="56">
        <v>0</v>
      </c>
    </row>
    <row r="72" spans="2:16" ht="45" x14ac:dyDescent="0.25">
      <c r="B72" s="26" t="s">
        <v>37</v>
      </c>
      <c r="C72" s="51"/>
      <c r="D72" s="54" t="s">
        <v>158</v>
      </c>
      <c r="E72" s="48">
        <v>1</v>
      </c>
      <c r="F72" s="49"/>
      <c r="G72" s="8" t="s">
        <v>159</v>
      </c>
      <c r="H72" s="50">
        <v>1</v>
      </c>
      <c r="I72" s="51"/>
      <c r="J72" s="64" t="s">
        <v>160</v>
      </c>
      <c r="K72" s="48">
        <v>1</v>
      </c>
      <c r="L72" s="49"/>
      <c r="M72" s="64" t="s">
        <v>161</v>
      </c>
      <c r="N72" s="50">
        <v>1</v>
      </c>
      <c r="O72" s="57">
        <f t="shared" ref="O72:O77" si="18">N72+K72+H72+E72</f>
        <v>4</v>
      </c>
      <c r="P72" s="58">
        <f>O72/(3*34)*100</f>
        <v>3.9215686274509802</v>
      </c>
    </row>
    <row r="73" spans="2:16" ht="15.75" customHeight="1" x14ac:dyDescent="0.25">
      <c r="B73" s="26" t="s">
        <v>38</v>
      </c>
      <c r="C73" s="51"/>
      <c r="D73" s="9"/>
      <c r="E73" s="48">
        <v>0</v>
      </c>
      <c r="F73" s="49"/>
      <c r="G73" s="8" t="s">
        <v>162</v>
      </c>
      <c r="H73" s="50">
        <v>1</v>
      </c>
      <c r="I73" s="51"/>
      <c r="J73" s="6"/>
      <c r="K73" s="48"/>
      <c r="L73" s="49"/>
      <c r="M73" s="64" t="s">
        <v>163</v>
      </c>
      <c r="N73" s="50">
        <v>1</v>
      </c>
      <c r="O73" s="57">
        <f t="shared" si="18"/>
        <v>2</v>
      </c>
      <c r="P73" s="58">
        <f>O73/(2*34)*100</f>
        <v>2.9411764705882351</v>
      </c>
    </row>
    <row r="74" spans="2:16" ht="45" x14ac:dyDescent="0.25">
      <c r="B74" s="26" t="s">
        <v>35</v>
      </c>
      <c r="C74" s="51"/>
      <c r="D74" s="9"/>
      <c r="E74" s="62">
        <v>0</v>
      </c>
      <c r="F74" s="63"/>
      <c r="G74" s="8" t="s">
        <v>124</v>
      </c>
      <c r="H74" s="60">
        <v>1</v>
      </c>
      <c r="I74" s="61"/>
      <c r="J74" s="8"/>
      <c r="K74" s="62">
        <v>0</v>
      </c>
      <c r="L74" s="63"/>
      <c r="M74" s="9"/>
      <c r="N74" s="60">
        <v>0</v>
      </c>
      <c r="O74" s="57">
        <f t="shared" si="18"/>
        <v>1</v>
      </c>
      <c r="P74" s="58">
        <f>O74/(2*34)*100</f>
        <v>1.4705882352941175</v>
      </c>
    </row>
    <row r="75" spans="2:16" ht="45" x14ac:dyDescent="0.25">
      <c r="B75" s="26" t="s">
        <v>36</v>
      </c>
      <c r="C75" s="51"/>
      <c r="D75" s="9"/>
      <c r="E75" s="62">
        <v>0</v>
      </c>
      <c r="F75" s="63"/>
      <c r="G75" s="8" t="s">
        <v>125</v>
      </c>
      <c r="H75" s="60">
        <v>1</v>
      </c>
      <c r="I75" s="61"/>
      <c r="J75" s="8"/>
      <c r="K75" s="62">
        <v>0</v>
      </c>
      <c r="L75" s="63"/>
      <c r="M75" s="9"/>
      <c r="N75" s="60">
        <v>0</v>
      </c>
      <c r="O75" s="57">
        <f t="shared" si="18"/>
        <v>1</v>
      </c>
      <c r="P75" s="58">
        <f>O75/(1*34)*100</f>
        <v>2.9411764705882351</v>
      </c>
    </row>
    <row r="76" spans="2:16" ht="48.75" customHeight="1" x14ac:dyDescent="0.25">
      <c r="B76" s="26" t="s">
        <v>32</v>
      </c>
      <c r="C76" s="34"/>
      <c r="D76" s="54" t="s">
        <v>105</v>
      </c>
      <c r="E76" s="65">
        <v>1</v>
      </c>
      <c r="F76" s="66"/>
      <c r="G76" s="64" t="s">
        <v>106</v>
      </c>
      <c r="H76" s="67">
        <v>1</v>
      </c>
      <c r="I76" s="68"/>
      <c r="J76" s="64" t="s">
        <v>107</v>
      </c>
      <c r="K76" s="69">
        <v>1</v>
      </c>
      <c r="L76" s="70"/>
      <c r="M76" s="64" t="s">
        <v>108</v>
      </c>
      <c r="N76" s="71">
        <v>1</v>
      </c>
      <c r="O76" s="57">
        <f t="shared" si="18"/>
        <v>4</v>
      </c>
      <c r="P76" s="58">
        <f>O76/(3*34)*100</f>
        <v>3.9215686274509802</v>
      </c>
    </row>
    <row r="77" spans="2:16" ht="45" x14ac:dyDescent="0.25">
      <c r="B77" s="26" t="s">
        <v>45</v>
      </c>
      <c r="C77" s="51"/>
      <c r="D77" s="8"/>
      <c r="E77" s="48">
        <v>0</v>
      </c>
      <c r="F77" s="49"/>
      <c r="G77" s="6"/>
      <c r="H77" s="50">
        <v>0</v>
      </c>
      <c r="I77" s="51"/>
      <c r="J77" s="64" t="s">
        <v>164</v>
      </c>
      <c r="K77" s="48">
        <v>1</v>
      </c>
      <c r="L77" s="49"/>
      <c r="M77" s="64" t="s">
        <v>165</v>
      </c>
      <c r="N77" s="50">
        <v>1</v>
      </c>
      <c r="O77" s="57">
        <f t="shared" si="18"/>
        <v>2</v>
      </c>
      <c r="P77" s="58">
        <f>O77/(1*34)*100</f>
        <v>5.8823529411764701</v>
      </c>
    </row>
    <row r="78" spans="2:16" ht="15.75" x14ac:dyDescent="0.25">
      <c r="B78" s="26" t="s">
        <v>40</v>
      </c>
      <c r="C78" s="51"/>
      <c r="D78" s="8"/>
      <c r="E78" s="48">
        <v>0</v>
      </c>
      <c r="F78" s="49"/>
      <c r="G78" s="6"/>
      <c r="H78" s="50">
        <v>0</v>
      </c>
      <c r="I78" s="51"/>
      <c r="J78" s="6"/>
      <c r="K78" s="48">
        <v>0</v>
      </c>
      <c r="L78" s="49"/>
      <c r="M78" s="8"/>
      <c r="N78" s="50">
        <v>0</v>
      </c>
      <c r="O78" s="57">
        <v>0</v>
      </c>
      <c r="P78" s="56">
        <v>0</v>
      </c>
    </row>
    <row r="79" spans="2:16" ht="30" x14ac:dyDescent="0.25">
      <c r="B79" s="26" t="s">
        <v>46</v>
      </c>
      <c r="C79" s="51"/>
      <c r="D79" s="9"/>
      <c r="E79" s="48">
        <v>0</v>
      </c>
      <c r="F79" s="49"/>
      <c r="G79" s="6"/>
      <c r="H79" s="50">
        <v>0</v>
      </c>
      <c r="I79" s="51"/>
      <c r="J79" s="6"/>
      <c r="K79" s="48">
        <v>0</v>
      </c>
      <c r="L79" s="49"/>
      <c r="M79" s="64" t="s">
        <v>166</v>
      </c>
      <c r="N79" s="50">
        <v>1</v>
      </c>
      <c r="O79" s="57">
        <f t="shared" ref="O79" si="19">N79+K79+H79+E79</f>
        <v>1</v>
      </c>
      <c r="P79" s="58">
        <f>O79/(2*34)*100</f>
        <v>1.4705882352941175</v>
      </c>
    </row>
    <row r="80" spans="2:16" ht="15.75" x14ac:dyDescent="0.25">
      <c r="B80" s="26" t="s">
        <v>41</v>
      </c>
      <c r="C80" s="51"/>
      <c r="D80" s="9"/>
      <c r="E80" s="48">
        <v>0</v>
      </c>
      <c r="F80" s="49"/>
      <c r="G80" s="6"/>
      <c r="H80" s="50">
        <v>0</v>
      </c>
      <c r="I80" s="51"/>
      <c r="J80" s="6"/>
      <c r="K80" s="48">
        <v>0</v>
      </c>
      <c r="L80" s="49"/>
      <c r="M80" s="8"/>
      <c r="N80" s="50">
        <v>0</v>
      </c>
      <c r="O80" s="57">
        <v>0</v>
      </c>
      <c r="P80" s="56">
        <v>0</v>
      </c>
    </row>
    <row r="81" spans="2:16" ht="15.75" x14ac:dyDescent="0.25">
      <c r="B81" s="26" t="s">
        <v>43</v>
      </c>
      <c r="C81" s="34"/>
      <c r="D81" s="5"/>
      <c r="E81" s="35">
        <v>0</v>
      </c>
      <c r="F81" s="29"/>
      <c r="G81" s="2"/>
      <c r="H81" s="37">
        <v>0</v>
      </c>
      <c r="I81" s="34"/>
      <c r="J81" s="2"/>
      <c r="K81" s="35">
        <v>0</v>
      </c>
      <c r="L81" s="29"/>
      <c r="M81" s="6"/>
      <c r="N81" s="37">
        <v>0</v>
      </c>
      <c r="O81" s="57">
        <v>0</v>
      </c>
      <c r="P81" s="56">
        <v>0</v>
      </c>
    </row>
    <row r="82" spans="2:16" ht="15.75" x14ac:dyDescent="0.25">
      <c r="B82" s="26" t="s">
        <v>31</v>
      </c>
      <c r="C82" s="34"/>
      <c r="D82" s="5"/>
      <c r="E82" s="35">
        <v>0</v>
      </c>
      <c r="F82" s="29"/>
      <c r="G82" s="2"/>
      <c r="H82" s="37">
        <v>0</v>
      </c>
      <c r="I82" s="34"/>
      <c r="J82" s="2"/>
      <c r="K82" s="35">
        <v>0</v>
      </c>
      <c r="L82" s="29"/>
      <c r="M82" s="6"/>
      <c r="N82" s="37">
        <v>0</v>
      </c>
      <c r="O82" s="57">
        <v>0</v>
      </c>
      <c r="P82" s="56">
        <v>0</v>
      </c>
    </row>
    <row r="83" spans="2:16" ht="15.75" x14ac:dyDescent="0.25">
      <c r="B83" s="26" t="s">
        <v>29</v>
      </c>
      <c r="C83" s="34"/>
      <c r="D83" s="5"/>
      <c r="E83" s="35">
        <v>0</v>
      </c>
      <c r="F83" s="29"/>
      <c r="G83" s="2"/>
      <c r="H83" s="37">
        <v>0</v>
      </c>
      <c r="I83" s="34"/>
      <c r="J83" s="2"/>
      <c r="K83" s="35">
        <v>0</v>
      </c>
      <c r="L83" s="29"/>
      <c r="M83" s="6"/>
      <c r="N83" s="37">
        <v>0</v>
      </c>
      <c r="O83" s="57">
        <v>0</v>
      </c>
      <c r="P83" s="56">
        <v>0</v>
      </c>
    </row>
    <row r="84" spans="2:16" ht="15.75" x14ac:dyDescent="0.25">
      <c r="B84" s="26" t="s">
        <v>27</v>
      </c>
      <c r="C84" s="34"/>
      <c r="D84" s="9"/>
      <c r="E84" s="35">
        <v>0</v>
      </c>
      <c r="F84" s="29"/>
      <c r="G84" s="2"/>
      <c r="H84" s="37">
        <v>0</v>
      </c>
      <c r="I84" s="34"/>
      <c r="J84" s="2"/>
      <c r="K84" s="35">
        <v>0</v>
      </c>
      <c r="L84" s="29"/>
      <c r="M84" s="8"/>
      <c r="N84" s="37">
        <v>0</v>
      </c>
      <c r="O84" s="57">
        <v>0</v>
      </c>
      <c r="P84" s="56">
        <v>0</v>
      </c>
    </row>
    <row r="85" spans="2:16" ht="30" customHeight="1" x14ac:dyDescent="0.25">
      <c r="B85" s="26" t="s">
        <v>47</v>
      </c>
      <c r="C85" s="34"/>
      <c r="D85" s="9"/>
      <c r="E85" s="35">
        <v>0</v>
      </c>
      <c r="F85" s="29"/>
      <c r="G85" s="2"/>
      <c r="H85" s="37">
        <v>0</v>
      </c>
      <c r="I85" s="34"/>
      <c r="J85" s="2"/>
      <c r="K85" s="35">
        <v>0</v>
      </c>
      <c r="L85" s="29"/>
      <c r="M85" s="8"/>
      <c r="N85" s="37">
        <v>0</v>
      </c>
      <c r="O85" s="57">
        <v>0</v>
      </c>
      <c r="P85" s="56">
        <v>0</v>
      </c>
    </row>
    <row r="86" spans="2:16" ht="30" x14ac:dyDescent="0.25">
      <c r="B86" s="26" t="s">
        <v>48</v>
      </c>
      <c r="C86" s="34"/>
      <c r="D86" s="9"/>
      <c r="E86" s="35">
        <v>0</v>
      </c>
      <c r="F86" s="29"/>
      <c r="G86" s="2"/>
      <c r="H86" s="37">
        <v>0</v>
      </c>
      <c r="I86" s="34"/>
      <c r="J86" s="2"/>
      <c r="K86" s="35">
        <v>0</v>
      </c>
      <c r="L86" s="29"/>
      <c r="M86" s="8"/>
      <c r="N86" s="37">
        <v>0</v>
      </c>
      <c r="O86" s="57">
        <v>0</v>
      </c>
      <c r="P86" s="56">
        <v>0</v>
      </c>
    </row>
    <row r="87" spans="2:16" ht="15.75" x14ac:dyDescent="0.25">
      <c r="B87" s="26" t="s">
        <v>30</v>
      </c>
      <c r="C87" s="34"/>
      <c r="D87" s="5"/>
      <c r="E87" s="35">
        <v>0</v>
      </c>
      <c r="F87" s="29"/>
      <c r="G87" s="2"/>
      <c r="H87" s="37">
        <v>0</v>
      </c>
      <c r="I87" s="34"/>
      <c r="J87" s="2"/>
      <c r="K87" s="35">
        <v>0</v>
      </c>
      <c r="L87" s="29"/>
      <c r="M87" s="6"/>
      <c r="N87" s="37">
        <v>0</v>
      </c>
      <c r="O87" s="57">
        <v>0</v>
      </c>
      <c r="P87" s="56">
        <v>0</v>
      </c>
    </row>
    <row r="88" spans="2:16" ht="19.5" customHeight="1" x14ac:dyDescent="0.25">
      <c r="B88" s="22" t="s">
        <v>12</v>
      </c>
      <c r="C88" s="32">
        <v>0</v>
      </c>
      <c r="D88" s="73">
        <f>E88</f>
        <v>3</v>
      </c>
      <c r="E88" s="74">
        <f>SUM(E89:E107)</f>
        <v>3</v>
      </c>
      <c r="F88" s="28">
        <v>0</v>
      </c>
      <c r="G88" s="73">
        <f>H88</f>
        <v>7</v>
      </c>
      <c r="H88" s="74">
        <f>SUM(H89:H107)</f>
        <v>7</v>
      </c>
      <c r="I88" s="32">
        <v>0</v>
      </c>
      <c r="J88" s="73">
        <f>K88</f>
        <v>4</v>
      </c>
      <c r="K88" s="74">
        <f>SUM(K89:K107)</f>
        <v>4</v>
      </c>
      <c r="L88" s="28">
        <v>0</v>
      </c>
      <c r="M88" s="73">
        <f>N88</f>
        <v>4</v>
      </c>
      <c r="N88" s="74">
        <f>SUM(N89:N107)</f>
        <v>4</v>
      </c>
      <c r="O88" s="59">
        <f>SUM(O89:O107)</f>
        <v>18</v>
      </c>
      <c r="P88" s="56"/>
    </row>
    <row r="89" spans="2:16" ht="15" customHeight="1" x14ac:dyDescent="0.25">
      <c r="B89" s="26" t="s">
        <v>23</v>
      </c>
      <c r="C89" s="34"/>
      <c r="D89" s="54" t="s">
        <v>167</v>
      </c>
      <c r="E89" s="35">
        <v>1</v>
      </c>
      <c r="F89" s="29"/>
      <c r="G89" s="8" t="s">
        <v>168</v>
      </c>
      <c r="H89" s="37">
        <v>1</v>
      </c>
      <c r="I89" s="34"/>
      <c r="J89" s="2"/>
      <c r="K89" s="35">
        <v>0</v>
      </c>
      <c r="L89" s="29"/>
      <c r="M89" s="64" t="s">
        <v>169</v>
      </c>
      <c r="N89" s="37">
        <v>1</v>
      </c>
      <c r="O89" s="57">
        <f t="shared" ref="O89" si="20">N89+K89+H89+E89</f>
        <v>3</v>
      </c>
      <c r="P89" s="58">
        <f>O89/(3*34)*100</f>
        <v>2.9411764705882351</v>
      </c>
    </row>
    <row r="90" spans="2:16" ht="15" customHeight="1" x14ac:dyDescent="0.25">
      <c r="B90" s="26" t="s">
        <v>34</v>
      </c>
      <c r="C90" s="34"/>
      <c r="D90" s="3"/>
      <c r="E90" s="35">
        <v>0</v>
      </c>
      <c r="F90" s="29"/>
      <c r="G90" s="2"/>
      <c r="H90" s="37">
        <v>0</v>
      </c>
      <c r="I90" s="34"/>
      <c r="J90" s="2"/>
      <c r="K90" s="35">
        <v>0</v>
      </c>
      <c r="L90" s="29"/>
      <c r="M90" s="4"/>
      <c r="N90" s="37">
        <v>0</v>
      </c>
      <c r="O90" s="57">
        <v>0</v>
      </c>
      <c r="P90" s="56">
        <v>0</v>
      </c>
    </row>
    <row r="91" spans="2:16" ht="15" customHeight="1" x14ac:dyDescent="0.25">
      <c r="B91" s="26" t="s">
        <v>37</v>
      </c>
      <c r="C91" s="34"/>
      <c r="D91" s="54" t="s">
        <v>170</v>
      </c>
      <c r="E91" s="35">
        <v>1</v>
      </c>
      <c r="F91" s="29"/>
      <c r="G91" s="8" t="s">
        <v>171</v>
      </c>
      <c r="H91" s="37">
        <v>1</v>
      </c>
      <c r="I91" s="34"/>
      <c r="J91" s="2" t="s">
        <v>172</v>
      </c>
      <c r="K91" s="35">
        <v>0</v>
      </c>
      <c r="L91" s="29"/>
      <c r="M91" s="64" t="s">
        <v>173</v>
      </c>
      <c r="N91" s="37">
        <v>1</v>
      </c>
      <c r="O91" s="57">
        <f t="shared" ref="O91:O95" si="21">N91+K91+H91+E91</f>
        <v>3</v>
      </c>
      <c r="P91" s="58">
        <f>O91/(3*34)*100</f>
        <v>2.9411764705882351</v>
      </c>
    </row>
    <row r="92" spans="2:16" ht="15" customHeight="1" x14ac:dyDescent="0.25">
      <c r="B92" s="26" t="s">
        <v>38</v>
      </c>
      <c r="C92" s="34"/>
      <c r="D92" s="3"/>
      <c r="E92" s="35">
        <v>0</v>
      </c>
      <c r="F92" s="29"/>
      <c r="G92" s="8" t="s">
        <v>174</v>
      </c>
      <c r="H92" s="37">
        <v>1</v>
      </c>
      <c r="I92" s="34"/>
      <c r="J92" s="2"/>
      <c r="K92" s="35">
        <v>0</v>
      </c>
      <c r="L92" s="29"/>
      <c r="M92" s="64" t="s">
        <v>175</v>
      </c>
      <c r="N92" s="37">
        <v>1</v>
      </c>
      <c r="O92" s="57">
        <f t="shared" si="21"/>
        <v>2</v>
      </c>
      <c r="P92" s="58">
        <f>O92/(2*34)*100</f>
        <v>2.9411764705882351</v>
      </c>
    </row>
    <row r="93" spans="2:16" ht="64.5" customHeight="1" x14ac:dyDescent="0.25">
      <c r="B93" s="26" t="s">
        <v>35</v>
      </c>
      <c r="C93" s="51"/>
      <c r="D93" s="9"/>
      <c r="E93" s="62">
        <v>0</v>
      </c>
      <c r="F93" s="63"/>
      <c r="G93" s="8" t="s">
        <v>126</v>
      </c>
      <c r="H93" s="60">
        <v>1</v>
      </c>
      <c r="I93" s="61"/>
      <c r="J93" s="8"/>
      <c r="K93" s="62">
        <v>0</v>
      </c>
      <c r="L93" s="63"/>
      <c r="M93" s="9"/>
      <c r="N93" s="60">
        <v>0</v>
      </c>
      <c r="O93" s="57">
        <f t="shared" si="21"/>
        <v>1</v>
      </c>
      <c r="P93" s="58">
        <f>O93/(2*34)*100</f>
        <v>1.4705882352941175</v>
      </c>
    </row>
    <row r="94" spans="2:16" ht="64.5" customHeight="1" x14ac:dyDescent="0.25">
      <c r="B94" s="26" t="s">
        <v>36</v>
      </c>
      <c r="C94" s="51"/>
      <c r="D94" s="9"/>
      <c r="E94" s="62">
        <v>0</v>
      </c>
      <c r="F94" s="63"/>
      <c r="G94" s="8" t="s">
        <v>127</v>
      </c>
      <c r="H94" s="60">
        <v>1</v>
      </c>
      <c r="I94" s="61"/>
      <c r="J94" s="8"/>
      <c r="K94" s="62">
        <v>0</v>
      </c>
      <c r="L94" s="63"/>
      <c r="M94" s="9"/>
      <c r="N94" s="60">
        <v>0</v>
      </c>
      <c r="O94" s="57">
        <f t="shared" si="21"/>
        <v>1</v>
      </c>
      <c r="P94" s="58">
        <f>O94/(1*34)*100</f>
        <v>2.9411764705882351</v>
      </c>
    </row>
    <row r="95" spans="2:16" ht="59.25" customHeight="1" x14ac:dyDescent="0.25">
      <c r="B95" s="26" t="s">
        <v>32</v>
      </c>
      <c r="C95" s="34"/>
      <c r="D95" s="54" t="s">
        <v>109</v>
      </c>
      <c r="E95" s="35">
        <v>1</v>
      </c>
      <c r="F95" s="29"/>
      <c r="G95" s="64" t="s">
        <v>110</v>
      </c>
      <c r="H95" s="37">
        <v>1</v>
      </c>
      <c r="I95" s="34"/>
      <c r="J95" s="64" t="s">
        <v>111</v>
      </c>
      <c r="K95" s="35">
        <v>1</v>
      </c>
      <c r="L95" s="29"/>
      <c r="M95" s="64" t="s">
        <v>112</v>
      </c>
      <c r="N95" s="37">
        <v>1</v>
      </c>
      <c r="O95" s="57">
        <f t="shared" si="21"/>
        <v>4</v>
      </c>
      <c r="P95" s="58">
        <f>O95/(3*34)*100</f>
        <v>3.9215686274509802</v>
      </c>
    </row>
    <row r="96" spans="2:16" ht="15" customHeight="1" x14ac:dyDescent="0.25">
      <c r="B96" s="26" t="s">
        <v>40</v>
      </c>
      <c r="C96" s="34"/>
      <c r="D96" s="3"/>
      <c r="E96" s="35">
        <v>0</v>
      </c>
      <c r="F96" s="29"/>
      <c r="G96" s="2"/>
      <c r="H96" s="37">
        <v>0</v>
      </c>
      <c r="I96" s="34"/>
      <c r="J96" s="2"/>
      <c r="K96" s="35">
        <v>0</v>
      </c>
      <c r="L96" s="29"/>
      <c r="M96" s="4"/>
      <c r="N96" s="37">
        <v>0</v>
      </c>
      <c r="O96" s="57">
        <v>0</v>
      </c>
      <c r="P96" s="56">
        <v>0</v>
      </c>
    </row>
    <row r="97" spans="2:16" ht="15" customHeight="1" x14ac:dyDescent="0.25">
      <c r="B97" s="26" t="s">
        <v>45</v>
      </c>
      <c r="C97" s="34"/>
      <c r="D97" s="3"/>
      <c r="E97" s="35">
        <v>0</v>
      </c>
      <c r="F97" s="29"/>
      <c r="G97" s="2"/>
      <c r="H97" s="37">
        <v>0</v>
      </c>
      <c r="I97" s="34"/>
      <c r="J97" s="2"/>
      <c r="K97" s="35">
        <v>0</v>
      </c>
      <c r="L97" s="29"/>
      <c r="M97" s="4"/>
      <c r="N97" s="37">
        <v>0</v>
      </c>
      <c r="O97" s="57">
        <v>0</v>
      </c>
      <c r="P97" s="56">
        <v>0</v>
      </c>
    </row>
    <row r="98" spans="2:16" ht="15" customHeight="1" x14ac:dyDescent="0.25">
      <c r="B98" s="26" t="s">
        <v>46</v>
      </c>
      <c r="C98" s="34"/>
      <c r="D98" s="3"/>
      <c r="E98" s="35">
        <v>0</v>
      </c>
      <c r="F98" s="29"/>
      <c r="G98" s="64" t="s">
        <v>176</v>
      </c>
      <c r="H98" s="37">
        <v>1</v>
      </c>
      <c r="I98" s="34"/>
      <c r="J98" s="64" t="s">
        <v>177</v>
      </c>
      <c r="K98" s="35">
        <v>1</v>
      </c>
      <c r="L98" s="29"/>
      <c r="M98" s="4"/>
      <c r="N98" s="37">
        <v>0</v>
      </c>
      <c r="O98" s="57">
        <f t="shared" ref="O98:O100" si="22">N98+K98+H98+E98</f>
        <v>2</v>
      </c>
      <c r="P98" s="58">
        <f>O98/(2*34)*100</f>
        <v>2.9411764705882351</v>
      </c>
    </row>
    <row r="99" spans="2:16" ht="61.5" customHeight="1" x14ac:dyDescent="0.25">
      <c r="B99" s="26" t="s">
        <v>41</v>
      </c>
      <c r="C99" s="34"/>
      <c r="D99" s="9"/>
      <c r="E99" s="35">
        <v>0</v>
      </c>
      <c r="F99" s="29"/>
      <c r="G99" s="2"/>
      <c r="H99" s="37">
        <v>0</v>
      </c>
      <c r="I99" s="34"/>
      <c r="J99" s="64" t="s">
        <v>140</v>
      </c>
      <c r="K99" s="35">
        <v>1</v>
      </c>
      <c r="L99" s="29"/>
      <c r="M99" s="8"/>
      <c r="N99" s="37">
        <v>0</v>
      </c>
      <c r="O99" s="57">
        <f t="shared" si="22"/>
        <v>1</v>
      </c>
      <c r="P99" s="58">
        <f>O99/(2*34)*100</f>
        <v>1.4705882352941175</v>
      </c>
    </row>
    <row r="100" spans="2:16" ht="61.5" customHeight="1" x14ac:dyDescent="0.25">
      <c r="B100" s="26" t="s">
        <v>49</v>
      </c>
      <c r="C100" s="34"/>
      <c r="D100" s="3"/>
      <c r="E100" s="35">
        <v>0</v>
      </c>
      <c r="F100" s="29"/>
      <c r="G100" s="2"/>
      <c r="H100" s="37">
        <v>0</v>
      </c>
      <c r="I100" s="34"/>
      <c r="J100" s="64" t="s">
        <v>141</v>
      </c>
      <c r="K100" s="35">
        <v>1</v>
      </c>
      <c r="L100" s="29"/>
      <c r="M100" s="4"/>
      <c r="N100" s="37">
        <v>0</v>
      </c>
      <c r="O100" s="57">
        <f t="shared" si="22"/>
        <v>1</v>
      </c>
      <c r="P100" s="58">
        <f>O100/(2*34)*100</f>
        <v>1.4705882352941175</v>
      </c>
    </row>
    <row r="101" spans="2:16" ht="15" customHeight="1" x14ac:dyDescent="0.25">
      <c r="B101" s="26" t="s">
        <v>43</v>
      </c>
      <c r="C101" s="34"/>
      <c r="D101" s="5"/>
      <c r="E101" s="35">
        <v>0</v>
      </c>
      <c r="F101" s="29"/>
      <c r="G101" s="2"/>
      <c r="H101" s="37">
        <v>0</v>
      </c>
      <c r="I101" s="34"/>
      <c r="J101" s="2"/>
      <c r="K101" s="35">
        <v>0</v>
      </c>
      <c r="L101" s="29"/>
      <c r="M101" s="6"/>
      <c r="N101" s="37">
        <v>0</v>
      </c>
      <c r="O101" s="57">
        <v>0</v>
      </c>
      <c r="P101" s="56">
        <v>0</v>
      </c>
    </row>
    <row r="102" spans="2:16" ht="15" customHeight="1" x14ac:dyDescent="0.25">
      <c r="B102" s="26" t="s">
        <v>31</v>
      </c>
      <c r="C102" s="34"/>
      <c r="D102" s="5"/>
      <c r="E102" s="35">
        <v>0</v>
      </c>
      <c r="F102" s="29"/>
      <c r="G102" s="2"/>
      <c r="H102" s="37">
        <v>0</v>
      </c>
      <c r="I102" s="34"/>
      <c r="J102" s="2"/>
      <c r="K102" s="35">
        <v>0</v>
      </c>
      <c r="L102" s="29"/>
      <c r="M102" s="6"/>
      <c r="N102" s="37">
        <v>0</v>
      </c>
      <c r="O102" s="57">
        <v>0</v>
      </c>
      <c r="P102" s="56">
        <v>0</v>
      </c>
    </row>
    <row r="103" spans="2:16" ht="15" customHeight="1" x14ac:dyDescent="0.25">
      <c r="B103" s="26" t="s">
        <v>29</v>
      </c>
      <c r="C103" s="34"/>
      <c r="D103" s="5"/>
      <c r="E103" s="35">
        <v>0</v>
      </c>
      <c r="F103" s="29"/>
      <c r="G103" s="2"/>
      <c r="H103" s="37">
        <v>0</v>
      </c>
      <c r="I103" s="34"/>
      <c r="J103" s="2"/>
      <c r="K103" s="35">
        <v>0</v>
      </c>
      <c r="L103" s="29"/>
      <c r="M103" s="6"/>
      <c r="N103" s="37">
        <v>0</v>
      </c>
      <c r="O103" s="57">
        <v>0</v>
      </c>
      <c r="P103" s="56">
        <v>0</v>
      </c>
    </row>
    <row r="104" spans="2:16" ht="15" customHeight="1" x14ac:dyDescent="0.25">
      <c r="B104" s="26" t="s">
        <v>50</v>
      </c>
      <c r="C104" s="34"/>
      <c r="D104" s="9"/>
      <c r="E104" s="35">
        <v>0</v>
      </c>
      <c r="F104" s="29"/>
      <c r="G104" s="2"/>
      <c r="H104" s="37">
        <v>0</v>
      </c>
      <c r="I104" s="34"/>
      <c r="J104" s="2"/>
      <c r="K104" s="35">
        <v>0</v>
      </c>
      <c r="L104" s="29"/>
      <c r="M104" s="4"/>
      <c r="N104" s="37">
        <v>0</v>
      </c>
      <c r="O104" s="57">
        <v>0</v>
      </c>
      <c r="P104" s="56">
        <v>0</v>
      </c>
    </row>
    <row r="105" spans="2:16" ht="15" customHeight="1" x14ac:dyDescent="0.25">
      <c r="B105" s="26" t="s">
        <v>30</v>
      </c>
      <c r="C105" s="34"/>
      <c r="D105" s="5"/>
      <c r="E105" s="35">
        <v>0</v>
      </c>
      <c r="F105" s="29"/>
      <c r="G105" s="2"/>
      <c r="H105" s="37">
        <v>0</v>
      </c>
      <c r="I105" s="34"/>
      <c r="J105" s="2"/>
      <c r="K105" s="35">
        <v>0</v>
      </c>
      <c r="L105" s="29"/>
      <c r="M105" s="6"/>
      <c r="N105" s="37">
        <v>0</v>
      </c>
      <c r="O105" s="57">
        <v>0</v>
      </c>
      <c r="P105" s="56">
        <v>0</v>
      </c>
    </row>
    <row r="106" spans="2:16" ht="15" customHeight="1" x14ac:dyDescent="0.25">
      <c r="B106" s="26" t="s">
        <v>27</v>
      </c>
      <c r="C106" s="34"/>
      <c r="D106" s="9"/>
      <c r="E106" s="35">
        <v>0</v>
      </c>
      <c r="F106" s="29"/>
      <c r="G106" s="2"/>
      <c r="H106" s="37">
        <v>0</v>
      </c>
      <c r="I106" s="34"/>
      <c r="J106" s="2"/>
      <c r="K106" s="35">
        <v>0</v>
      </c>
      <c r="L106" s="29"/>
      <c r="M106" s="4"/>
      <c r="N106" s="37">
        <v>0</v>
      </c>
      <c r="O106" s="57">
        <v>0</v>
      </c>
      <c r="P106" s="56">
        <v>0</v>
      </c>
    </row>
    <row r="107" spans="2:16" ht="30" customHeight="1" x14ac:dyDescent="0.25">
      <c r="B107" s="26" t="s">
        <v>48</v>
      </c>
      <c r="C107" s="34"/>
      <c r="D107" s="3"/>
      <c r="E107" s="35">
        <v>0</v>
      </c>
      <c r="F107" s="29"/>
      <c r="G107" s="2"/>
      <c r="H107" s="37">
        <v>0</v>
      </c>
      <c r="I107" s="34"/>
      <c r="J107" s="2"/>
      <c r="K107" s="35">
        <v>0</v>
      </c>
      <c r="L107" s="29"/>
      <c r="M107" s="4"/>
      <c r="N107" s="37">
        <v>0</v>
      </c>
      <c r="O107" s="57">
        <v>0</v>
      </c>
      <c r="P107" s="56">
        <v>0</v>
      </c>
    </row>
    <row r="108" spans="2:16" ht="19.5" customHeight="1" x14ac:dyDescent="0.25">
      <c r="B108" s="22" t="s">
        <v>13</v>
      </c>
      <c r="C108" s="32">
        <v>0</v>
      </c>
      <c r="D108" s="73">
        <f>E108</f>
        <v>3</v>
      </c>
      <c r="E108" s="74">
        <f>SUM(E109:E124)</f>
        <v>3</v>
      </c>
      <c r="F108" s="28">
        <v>0</v>
      </c>
      <c r="G108" s="73">
        <f>H108</f>
        <v>8</v>
      </c>
      <c r="H108" s="74">
        <f>SUM(H109:H124)</f>
        <v>8</v>
      </c>
      <c r="I108" s="32">
        <v>0</v>
      </c>
      <c r="J108" s="73">
        <f>K108</f>
        <v>3</v>
      </c>
      <c r="K108" s="74">
        <f>SUM(K109:K124)</f>
        <v>3</v>
      </c>
      <c r="L108" s="28">
        <v>0</v>
      </c>
      <c r="M108" s="73">
        <f>N108</f>
        <v>7</v>
      </c>
      <c r="N108" s="74">
        <f>SUM(N109:N124)</f>
        <v>7</v>
      </c>
      <c r="O108" s="59">
        <f>SUM(O109:O124)</f>
        <v>21</v>
      </c>
      <c r="P108" s="56"/>
    </row>
    <row r="109" spans="2:16" ht="45" x14ac:dyDescent="0.25">
      <c r="B109" s="26" t="s">
        <v>23</v>
      </c>
      <c r="C109" s="34"/>
      <c r="D109" s="54" t="s">
        <v>178</v>
      </c>
      <c r="E109" s="35">
        <v>1</v>
      </c>
      <c r="F109" s="29"/>
      <c r="G109" s="8" t="s">
        <v>179</v>
      </c>
      <c r="H109" s="37">
        <v>1</v>
      </c>
      <c r="I109" s="34"/>
      <c r="J109" s="2"/>
      <c r="K109" s="35">
        <v>0</v>
      </c>
      <c r="L109" s="29"/>
      <c r="M109" s="64" t="s">
        <v>180</v>
      </c>
      <c r="N109" s="37">
        <v>2</v>
      </c>
      <c r="O109" s="57">
        <f t="shared" ref="O109" si="23">N109+K109+H109+E109</f>
        <v>4</v>
      </c>
      <c r="P109" s="58">
        <f>O109/(3*34)*100</f>
        <v>3.9215686274509802</v>
      </c>
    </row>
    <row r="110" spans="2:16" ht="15.75" x14ac:dyDescent="0.25">
      <c r="B110" s="26" t="s">
        <v>34</v>
      </c>
      <c r="C110" s="34"/>
      <c r="D110" s="3"/>
      <c r="E110" s="35">
        <v>0</v>
      </c>
      <c r="F110" s="29"/>
      <c r="G110" s="2"/>
      <c r="H110" s="37">
        <v>0</v>
      </c>
      <c r="I110" s="34"/>
      <c r="J110" s="2"/>
      <c r="K110" s="35">
        <v>0</v>
      </c>
      <c r="L110" s="29"/>
      <c r="M110" s="4"/>
      <c r="N110" s="37">
        <v>0</v>
      </c>
      <c r="O110" s="57">
        <v>0</v>
      </c>
      <c r="P110" s="56">
        <v>0</v>
      </c>
    </row>
    <row r="111" spans="2:16" ht="45" x14ac:dyDescent="0.25">
      <c r="B111" s="26" t="s">
        <v>37</v>
      </c>
      <c r="C111" s="34"/>
      <c r="D111" s="54" t="s">
        <v>181</v>
      </c>
      <c r="E111" s="35">
        <v>1</v>
      </c>
      <c r="F111" s="29"/>
      <c r="G111" s="8" t="s">
        <v>182</v>
      </c>
      <c r="H111" s="37">
        <v>1</v>
      </c>
      <c r="I111" s="34"/>
      <c r="J111" s="5" t="s">
        <v>183</v>
      </c>
      <c r="K111" s="35">
        <v>0</v>
      </c>
      <c r="L111" s="29"/>
      <c r="M111" s="8" t="s">
        <v>184</v>
      </c>
      <c r="N111" s="37">
        <v>2</v>
      </c>
      <c r="O111" s="57">
        <f t="shared" ref="O111:O115" si="24">N111+K111+H111+E111</f>
        <v>4</v>
      </c>
      <c r="P111" s="58">
        <f>O111/(3*34)*100</f>
        <v>3.9215686274509802</v>
      </c>
    </row>
    <row r="112" spans="2:16" ht="45" x14ac:dyDescent="0.25">
      <c r="B112" s="26" t="s">
        <v>38</v>
      </c>
      <c r="C112" s="34"/>
      <c r="D112" s="3"/>
      <c r="E112" s="35">
        <v>0</v>
      </c>
      <c r="F112" s="29"/>
      <c r="G112" s="2"/>
      <c r="H112" s="37">
        <v>0</v>
      </c>
      <c r="I112" s="34"/>
      <c r="J112" s="8" t="s">
        <v>185</v>
      </c>
      <c r="K112" s="35">
        <v>1</v>
      </c>
      <c r="L112" s="29"/>
      <c r="M112" s="8" t="s">
        <v>186</v>
      </c>
      <c r="N112" s="37">
        <v>1</v>
      </c>
      <c r="O112" s="57">
        <f t="shared" si="24"/>
        <v>2</v>
      </c>
      <c r="P112" s="58">
        <f>O112/(2*34)*100</f>
        <v>2.9411764705882351</v>
      </c>
    </row>
    <row r="113" spans="2:16" ht="45" x14ac:dyDescent="0.25">
      <c r="B113" s="26" t="s">
        <v>35</v>
      </c>
      <c r="C113" s="51"/>
      <c r="D113" s="9"/>
      <c r="E113" s="62">
        <v>0</v>
      </c>
      <c r="F113" s="63"/>
      <c r="G113" s="8" t="s">
        <v>128</v>
      </c>
      <c r="H113" s="60">
        <v>1</v>
      </c>
      <c r="I113" s="61"/>
      <c r="J113" s="8"/>
      <c r="K113" s="62">
        <v>0</v>
      </c>
      <c r="L113" s="63"/>
      <c r="M113" s="9"/>
      <c r="N113" s="60">
        <v>0</v>
      </c>
      <c r="O113" s="57">
        <f t="shared" si="24"/>
        <v>1</v>
      </c>
      <c r="P113" s="58">
        <f>O113/(2*34)*100</f>
        <v>1.4705882352941175</v>
      </c>
    </row>
    <row r="114" spans="2:16" ht="45" x14ac:dyDescent="0.25">
      <c r="B114" s="26" t="s">
        <v>36</v>
      </c>
      <c r="C114" s="51"/>
      <c r="D114" s="9"/>
      <c r="E114" s="62">
        <v>0</v>
      </c>
      <c r="F114" s="63"/>
      <c r="G114" s="8" t="s">
        <v>129</v>
      </c>
      <c r="H114" s="60">
        <v>1</v>
      </c>
      <c r="I114" s="61"/>
      <c r="J114" s="8"/>
      <c r="K114" s="62">
        <v>0</v>
      </c>
      <c r="L114" s="63"/>
      <c r="M114" s="9"/>
      <c r="N114" s="60">
        <v>0</v>
      </c>
      <c r="O114" s="57">
        <f t="shared" si="24"/>
        <v>1</v>
      </c>
      <c r="P114" s="58">
        <f>O114/(1*34)*100</f>
        <v>2.9411764705882351</v>
      </c>
    </row>
    <row r="115" spans="2:16" ht="60" x14ac:dyDescent="0.25">
      <c r="B115" s="26" t="s">
        <v>32</v>
      </c>
      <c r="C115" s="34"/>
      <c r="D115" s="54" t="s">
        <v>113</v>
      </c>
      <c r="E115" s="65">
        <v>1</v>
      </c>
      <c r="F115" s="66"/>
      <c r="G115" s="64" t="s">
        <v>143</v>
      </c>
      <c r="H115" s="60">
        <v>1</v>
      </c>
      <c r="I115" s="68"/>
      <c r="J115" s="64" t="s">
        <v>115</v>
      </c>
      <c r="K115" s="62">
        <v>1</v>
      </c>
      <c r="L115" s="70"/>
      <c r="M115" s="64" t="s">
        <v>114</v>
      </c>
      <c r="N115" s="71">
        <v>1</v>
      </c>
      <c r="O115" s="57">
        <f t="shared" si="24"/>
        <v>4</v>
      </c>
      <c r="P115" s="58">
        <f>O115/(3*34)*100</f>
        <v>3.9215686274509802</v>
      </c>
    </row>
    <row r="116" spans="2:16" ht="15.75" x14ac:dyDescent="0.25">
      <c r="B116" s="26" t="s">
        <v>40</v>
      </c>
      <c r="C116" s="34"/>
      <c r="D116" s="3"/>
      <c r="E116" s="35">
        <v>0</v>
      </c>
      <c r="F116" s="29"/>
      <c r="G116" s="2"/>
      <c r="H116" s="37">
        <v>0</v>
      </c>
      <c r="I116" s="34"/>
      <c r="J116" s="2"/>
      <c r="K116" s="35">
        <v>0</v>
      </c>
      <c r="L116" s="29"/>
      <c r="M116" s="4"/>
      <c r="N116" s="37">
        <v>0</v>
      </c>
      <c r="O116" s="57">
        <v>0</v>
      </c>
      <c r="P116" s="56">
        <v>0</v>
      </c>
    </row>
    <row r="117" spans="2:16" ht="15.75" x14ac:dyDescent="0.25">
      <c r="B117" s="26" t="s">
        <v>45</v>
      </c>
      <c r="C117" s="34"/>
      <c r="D117" s="3"/>
      <c r="E117" s="35">
        <v>0</v>
      </c>
      <c r="F117" s="29"/>
      <c r="G117" s="2"/>
      <c r="H117" s="37">
        <v>0</v>
      </c>
      <c r="I117" s="34"/>
      <c r="J117" s="2"/>
      <c r="K117" s="35">
        <v>0</v>
      </c>
      <c r="L117" s="29"/>
      <c r="M117" s="4"/>
      <c r="N117" s="37">
        <v>0</v>
      </c>
      <c r="O117" s="57">
        <v>0</v>
      </c>
      <c r="P117" s="56">
        <v>0</v>
      </c>
    </row>
    <row r="118" spans="2:16" ht="45" x14ac:dyDescent="0.25">
      <c r="B118" s="26" t="s">
        <v>46</v>
      </c>
      <c r="C118" s="34"/>
      <c r="D118" s="3"/>
      <c r="E118" s="35">
        <v>0</v>
      </c>
      <c r="F118" s="29"/>
      <c r="G118" s="64" t="s">
        <v>187</v>
      </c>
      <c r="H118" s="37">
        <v>1</v>
      </c>
      <c r="I118" s="34"/>
      <c r="J118" s="64" t="s">
        <v>188</v>
      </c>
      <c r="K118" s="35">
        <v>1</v>
      </c>
      <c r="L118" s="29"/>
      <c r="M118" s="4"/>
      <c r="N118" s="37">
        <v>0</v>
      </c>
      <c r="O118" s="57">
        <f t="shared" ref="O118:O120" si="25">N118+K118+H118+E118</f>
        <v>2</v>
      </c>
      <c r="P118" s="58">
        <f>O118/(3*34)*100</f>
        <v>1.9607843137254901</v>
      </c>
    </row>
    <row r="119" spans="2:16" ht="45" x14ac:dyDescent="0.25">
      <c r="B119" s="26" t="s">
        <v>41</v>
      </c>
      <c r="C119" s="34"/>
      <c r="D119" s="9"/>
      <c r="E119" s="35">
        <v>0</v>
      </c>
      <c r="F119" s="29"/>
      <c r="G119" s="8" t="s">
        <v>142</v>
      </c>
      <c r="H119" s="75">
        <v>1</v>
      </c>
      <c r="I119" s="34"/>
      <c r="J119" s="2"/>
      <c r="K119" s="35">
        <v>0</v>
      </c>
      <c r="L119" s="29"/>
      <c r="M119" s="8"/>
      <c r="N119" s="37">
        <v>0</v>
      </c>
      <c r="O119" s="57">
        <f t="shared" si="25"/>
        <v>1</v>
      </c>
      <c r="P119" s="58">
        <f>O119/(2*34)*100</f>
        <v>1.4705882352941175</v>
      </c>
    </row>
    <row r="120" spans="2:16" ht="45" x14ac:dyDescent="0.25">
      <c r="B120" s="26" t="s">
        <v>49</v>
      </c>
      <c r="C120" s="34"/>
      <c r="D120" s="8"/>
      <c r="E120" s="35">
        <v>0</v>
      </c>
      <c r="F120" s="29"/>
      <c r="G120" s="8" t="s">
        <v>144</v>
      </c>
      <c r="H120" s="75">
        <v>1</v>
      </c>
      <c r="I120" s="34"/>
      <c r="J120" s="2"/>
      <c r="K120" s="35">
        <v>0</v>
      </c>
      <c r="L120" s="29"/>
      <c r="M120" s="6"/>
      <c r="N120" s="37">
        <v>0</v>
      </c>
      <c r="O120" s="57">
        <f t="shared" si="25"/>
        <v>1</v>
      </c>
      <c r="P120" s="58">
        <f>O120/(2*34)*100</f>
        <v>1.4705882352941175</v>
      </c>
    </row>
    <row r="121" spans="2:16" ht="15.75" x14ac:dyDescent="0.25">
      <c r="B121" s="26" t="s">
        <v>50</v>
      </c>
      <c r="C121" s="34"/>
      <c r="D121" s="3"/>
      <c r="E121" s="35">
        <v>0</v>
      </c>
      <c r="F121" s="29"/>
      <c r="G121" s="2"/>
      <c r="H121" s="37">
        <v>0</v>
      </c>
      <c r="I121" s="34"/>
      <c r="J121" s="2"/>
      <c r="K121" s="35">
        <v>0</v>
      </c>
      <c r="L121" s="29"/>
      <c r="M121" s="4"/>
      <c r="N121" s="37">
        <v>0</v>
      </c>
      <c r="O121" s="57">
        <v>0</v>
      </c>
      <c r="P121" s="56">
        <v>0</v>
      </c>
    </row>
    <row r="122" spans="2:16" ht="15.75" x14ac:dyDescent="0.25">
      <c r="B122" s="26" t="s">
        <v>30</v>
      </c>
      <c r="C122" s="34"/>
      <c r="D122" s="5"/>
      <c r="E122" s="35">
        <v>0</v>
      </c>
      <c r="F122" s="29"/>
      <c r="G122" s="2"/>
      <c r="H122" s="37">
        <v>0</v>
      </c>
      <c r="I122" s="34"/>
      <c r="J122" s="2"/>
      <c r="K122" s="35">
        <v>0</v>
      </c>
      <c r="L122" s="29"/>
      <c r="M122" s="6"/>
      <c r="N122" s="37">
        <v>0</v>
      </c>
      <c r="O122" s="57">
        <v>0</v>
      </c>
      <c r="P122" s="56">
        <v>0</v>
      </c>
    </row>
    <row r="123" spans="2:16" ht="24.75" customHeight="1" x14ac:dyDescent="0.25">
      <c r="B123" s="26" t="s">
        <v>51</v>
      </c>
      <c r="C123" s="34"/>
      <c r="D123" s="3"/>
      <c r="E123" s="35">
        <v>0</v>
      </c>
      <c r="F123" s="29"/>
      <c r="G123" s="2"/>
      <c r="H123" s="37">
        <v>0</v>
      </c>
      <c r="I123" s="34"/>
      <c r="J123" s="2"/>
      <c r="K123" s="35">
        <v>0</v>
      </c>
      <c r="L123" s="29"/>
      <c r="M123" s="4"/>
      <c r="N123" s="37">
        <v>0</v>
      </c>
      <c r="O123" s="57">
        <v>0</v>
      </c>
      <c r="P123" s="56">
        <v>0</v>
      </c>
    </row>
    <row r="124" spans="2:16" ht="60" x14ac:dyDescent="0.25">
      <c r="B124" s="26" t="s">
        <v>52</v>
      </c>
      <c r="C124" s="34"/>
      <c r="D124" s="3"/>
      <c r="E124" s="35">
        <v>0</v>
      </c>
      <c r="F124" s="29"/>
      <c r="G124" s="2"/>
      <c r="H124" s="37">
        <v>0</v>
      </c>
      <c r="I124" s="34"/>
      <c r="J124" s="2"/>
      <c r="K124" s="35">
        <v>0</v>
      </c>
      <c r="L124" s="29"/>
      <c r="M124" s="8" t="s">
        <v>189</v>
      </c>
      <c r="N124" s="37">
        <v>1</v>
      </c>
      <c r="O124" s="57">
        <f t="shared" ref="O124" si="26">N124+K124+H124+E124</f>
        <v>1</v>
      </c>
      <c r="P124" s="58">
        <f>O124/(1*17)*100</f>
        <v>5.8823529411764701</v>
      </c>
    </row>
    <row r="125" spans="2:16" ht="22.5" customHeight="1" x14ac:dyDescent="0.25">
      <c r="B125" s="22" t="s">
        <v>14</v>
      </c>
      <c r="C125" s="32">
        <v>0</v>
      </c>
      <c r="D125" s="73">
        <f>E125</f>
        <v>5</v>
      </c>
      <c r="E125" s="74">
        <f>SUM(E126:E142)</f>
        <v>5</v>
      </c>
      <c r="F125" s="28">
        <v>0</v>
      </c>
      <c r="G125" s="73">
        <f>H125</f>
        <v>7</v>
      </c>
      <c r="H125" s="74">
        <f>SUM(H126:H142)</f>
        <v>7</v>
      </c>
      <c r="I125" s="32">
        <v>0</v>
      </c>
      <c r="J125" s="73">
        <f>K125</f>
        <v>5</v>
      </c>
      <c r="K125" s="74">
        <f>SUM(K126:K142)</f>
        <v>5</v>
      </c>
      <c r="L125" s="28">
        <v>0</v>
      </c>
      <c r="M125" s="73">
        <f>N125</f>
        <v>7</v>
      </c>
      <c r="N125" s="74">
        <f>SUM(N126:N142)</f>
        <v>7</v>
      </c>
      <c r="O125" s="59">
        <f>SUM(O126:O142)</f>
        <v>24</v>
      </c>
      <c r="P125" s="56"/>
    </row>
    <row r="126" spans="2:16" ht="15.75" x14ac:dyDescent="0.25">
      <c r="B126" s="26" t="s">
        <v>23</v>
      </c>
      <c r="C126" s="34"/>
      <c r="D126" s="72" t="s">
        <v>190</v>
      </c>
      <c r="E126" s="91">
        <v>1</v>
      </c>
      <c r="F126" s="29"/>
      <c r="G126" s="8" t="s">
        <v>191</v>
      </c>
      <c r="H126" s="37">
        <v>1</v>
      </c>
      <c r="I126" s="34"/>
      <c r="J126" s="8" t="s">
        <v>192</v>
      </c>
      <c r="K126" s="35">
        <v>1</v>
      </c>
      <c r="L126" s="29"/>
      <c r="M126" s="8" t="s">
        <v>193</v>
      </c>
      <c r="N126" s="37">
        <v>1</v>
      </c>
      <c r="O126" s="57">
        <f t="shared" ref="O126:O135" si="27">N126+K126+H126+E126</f>
        <v>4</v>
      </c>
      <c r="P126" s="58">
        <f>O126/(2*34)*100</f>
        <v>5.8823529411764701</v>
      </c>
    </row>
    <row r="127" spans="2:16" ht="15.75" x14ac:dyDescent="0.25">
      <c r="B127" s="26" t="s">
        <v>34</v>
      </c>
      <c r="C127" s="34"/>
      <c r="D127" s="72" t="s">
        <v>194</v>
      </c>
      <c r="E127" s="91">
        <v>1</v>
      </c>
      <c r="F127" s="29"/>
      <c r="G127" s="8" t="s">
        <v>195</v>
      </c>
      <c r="H127" s="37">
        <v>1</v>
      </c>
      <c r="I127" s="34"/>
      <c r="J127" s="2"/>
      <c r="K127" s="35">
        <v>0</v>
      </c>
      <c r="L127" s="29"/>
      <c r="M127" s="8" t="s">
        <v>196</v>
      </c>
      <c r="N127" s="37">
        <v>1</v>
      </c>
      <c r="O127" s="57">
        <f t="shared" si="27"/>
        <v>3</v>
      </c>
      <c r="P127" s="58">
        <f>O127/(3*34)*100</f>
        <v>2.9411764705882351</v>
      </c>
    </row>
    <row r="128" spans="2:16" ht="15.75" x14ac:dyDescent="0.25">
      <c r="B128" s="26" t="s">
        <v>24</v>
      </c>
      <c r="C128" s="34"/>
      <c r="D128" s="72" t="s">
        <v>197</v>
      </c>
      <c r="E128" s="91">
        <v>1</v>
      </c>
      <c r="F128" s="29"/>
      <c r="G128" s="8" t="s">
        <v>198</v>
      </c>
      <c r="H128" s="37">
        <v>1</v>
      </c>
      <c r="I128" s="34"/>
      <c r="J128" s="2" t="s">
        <v>199</v>
      </c>
      <c r="K128" s="35">
        <v>1</v>
      </c>
      <c r="L128" s="29"/>
      <c r="M128" s="8" t="s">
        <v>200</v>
      </c>
      <c r="N128" s="37">
        <v>2</v>
      </c>
      <c r="O128" s="57">
        <f t="shared" si="27"/>
        <v>5</v>
      </c>
      <c r="P128" s="58">
        <f>O128/(5*34)*100</f>
        <v>2.9411764705882351</v>
      </c>
    </row>
    <row r="129" spans="2:16" ht="18" customHeight="1" x14ac:dyDescent="0.25">
      <c r="B129" s="26" t="s">
        <v>35</v>
      </c>
      <c r="C129" s="34"/>
      <c r="D129" s="72"/>
      <c r="E129" s="91">
        <v>0</v>
      </c>
      <c r="F129" s="29"/>
      <c r="G129" s="8" t="s">
        <v>130</v>
      </c>
      <c r="H129" s="35">
        <v>1</v>
      </c>
      <c r="I129" s="34"/>
      <c r="J129" s="8"/>
      <c r="K129" s="35">
        <v>0</v>
      </c>
      <c r="L129" s="29"/>
      <c r="M129" s="8"/>
      <c r="N129" s="35">
        <v>0</v>
      </c>
      <c r="O129" s="57">
        <f t="shared" si="27"/>
        <v>1</v>
      </c>
      <c r="P129" s="58">
        <f>O129/(4*34)*100</f>
        <v>0.73529411764705876</v>
      </c>
    </row>
    <row r="130" spans="2:16" ht="18" customHeight="1" x14ac:dyDescent="0.25">
      <c r="B130" s="26" t="s">
        <v>36</v>
      </c>
      <c r="C130" s="34"/>
      <c r="D130" s="72"/>
      <c r="E130" s="91">
        <v>0</v>
      </c>
      <c r="F130" s="29"/>
      <c r="G130" s="8" t="s">
        <v>131</v>
      </c>
      <c r="H130" s="35">
        <v>1</v>
      </c>
      <c r="I130" s="34"/>
      <c r="J130" s="8"/>
      <c r="K130" s="35">
        <v>0</v>
      </c>
      <c r="L130" s="29"/>
      <c r="M130" s="8"/>
      <c r="N130" s="35">
        <v>0</v>
      </c>
      <c r="O130" s="57">
        <f t="shared" si="27"/>
        <v>1</v>
      </c>
      <c r="P130" s="58">
        <f>O130/(4*34)*100</f>
        <v>0.73529411764705876</v>
      </c>
    </row>
    <row r="131" spans="2:16" ht="18" customHeight="1" x14ac:dyDescent="0.25">
      <c r="B131" s="26" t="s">
        <v>32</v>
      </c>
      <c r="C131" s="34"/>
      <c r="D131" s="72" t="s">
        <v>116</v>
      </c>
      <c r="E131" s="91">
        <v>1</v>
      </c>
      <c r="F131" s="29"/>
      <c r="G131" s="8" t="s">
        <v>117</v>
      </c>
      <c r="H131" s="35">
        <v>1</v>
      </c>
      <c r="I131" s="34"/>
      <c r="J131" s="8" t="s">
        <v>118</v>
      </c>
      <c r="K131" s="35">
        <v>1</v>
      </c>
      <c r="L131" s="29"/>
      <c r="M131" s="8" t="s">
        <v>119</v>
      </c>
      <c r="N131" s="35">
        <v>1</v>
      </c>
      <c r="O131" s="57">
        <f t="shared" si="27"/>
        <v>4</v>
      </c>
      <c r="P131" s="58">
        <f>O131/(3*34)*100</f>
        <v>3.9215686274509802</v>
      </c>
    </row>
    <row r="132" spans="2:16" ht="15.75" customHeight="1" x14ac:dyDescent="0.25">
      <c r="B132" s="26" t="s">
        <v>40</v>
      </c>
      <c r="C132" s="34"/>
      <c r="D132" s="8"/>
      <c r="E132" s="35">
        <v>0</v>
      </c>
      <c r="F132" s="29"/>
      <c r="G132" s="2"/>
      <c r="H132" s="37">
        <v>0</v>
      </c>
      <c r="I132" s="34"/>
      <c r="J132" s="2"/>
      <c r="K132" s="35">
        <v>0</v>
      </c>
      <c r="L132" s="29"/>
      <c r="M132" s="6"/>
      <c r="N132" s="37">
        <v>0</v>
      </c>
      <c r="O132" s="57">
        <f t="shared" si="27"/>
        <v>0</v>
      </c>
      <c r="P132" s="56">
        <v>0</v>
      </c>
    </row>
    <row r="133" spans="2:16" ht="15.75" customHeight="1" x14ac:dyDescent="0.25">
      <c r="B133" s="26" t="s">
        <v>45</v>
      </c>
      <c r="C133" s="34"/>
      <c r="D133" s="8"/>
      <c r="E133" s="35">
        <v>0</v>
      </c>
      <c r="F133" s="29"/>
      <c r="G133" s="5" t="s">
        <v>201</v>
      </c>
      <c r="H133" s="37">
        <v>1</v>
      </c>
      <c r="I133" s="34"/>
      <c r="J133" s="5" t="s">
        <v>202</v>
      </c>
      <c r="K133" s="35">
        <v>1</v>
      </c>
      <c r="L133" s="29"/>
      <c r="M133" s="6"/>
      <c r="N133" s="37">
        <v>0</v>
      </c>
      <c r="O133" s="57">
        <f t="shared" si="27"/>
        <v>2</v>
      </c>
      <c r="P133" s="58">
        <f>O133/(1*34)*100</f>
        <v>5.8823529411764701</v>
      </c>
    </row>
    <row r="134" spans="2:16" ht="15.75" customHeight="1" x14ac:dyDescent="0.25">
      <c r="B134" s="26" t="s">
        <v>46</v>
      </c>
      <c r="C134" s="34"/>
      <c r="D134" s="72" t="s">
        <v>203</v>
      </c>
      <c r="E134" s="35">
        <v>1</v>
      </c>
      <c r="F134" s="29"/>
      <c r="G134" s="2"/>
      <c r="H134" s="37">
        <v>0</v>
      </c>
      <c r="I134" s="34"/>
      <c r="J134" s="5" t="s">
        <v>204</v>
      </c>
      <c r="K134" s="35">
        <v>1</v>
      </c>
      <c r="L134" s="29"/>
      <c r="M134" s="8" t="s">
        <v>205</v>
      </c>
      <c r="N134" s="35">
        <v>1</v>
      </c>
      <c r="O134" s="57">
        <f t="shared" si="27"/>
        <v>3</v>
      </c>
      <c r="P134" s="58">
        <f>O134/(2*34)*100</f>
        <v>4.4117647058823533</v>
      </c>
    </row>
    <row r="135" spans="2:16" ht="15.75" customHeight="1" x14ac:dyDescent="0.25">
      <c r="B135" s="26" t="s">
        <v>49</v>
      </c>
      <c r="C135" s="34"/>
      <c r="D135" s="8"/>
      <c r="E135" s="35">
        <v>0</v>
      </c>
      <c r="F135" s="29"/>
      <c r="G135" s="2"/>
      <c r="H135" s="37">
        <v>0</v>
      </c>
      <c r="I135" s="34"/>
      <c r="J135" s="2"/>
      <c r="K135" s="35">
        <v>0</v>
      </c>
      <c r="L135" s="29"/>
      <c r="M135" s="8" t="s">
        <v>119</v>
      </c>
      <c r="N135" s="75">
        <v>1</v>
      </c>
      <c r="O135" s="57">
        <f t="shared" si="27"/>
        <v>1</v>
      </c>
      <c r="P135" s="58">
        <f>O135/(1*34)*100</f>
        <v>2.9411764705882351</v>
      </c>
    </row>
    <row r="136" spans="2:16" ht="15.75" customHeight="1" x14ac:dyDescent="0.25">
      <c r="B136" s="26" t="s">
        <v>41</v>
      </c>
      <c r="C136" s="34"/>
      <c r="D136" s="8"/>
      <c r="E136" s="35">
        <v>0</v>
      </c>
      <c r="F136" s="29"/>
      <c r="G136" s="2"/>
      <c r="H136" s="37">
        <v>0</v>
      </c>
      <c r="I136" s="34"/>
      <c r="J136" s="2"/>
      <c r="K136" s="35">
        <v>0</v>
      </c>
      <c r="L136" s="29"/>
      <c r="M136" s="6"/>
      <c r="N136" s="37">
        <v>0</v>
      </c>
      <c r="O136" s="57">
        <v>0</v>
      </c>
      <c r="P136" s="56">
        <v>0</v>
      </c>
    </row>
    <row r="137" spans="2:16" ht="15.75" x14ac:dyDescent="0.25">
      <c r="B137" s="26" t="s">
        <v>30</v>
      </c>
      <c r="C137" s="34"/>
      <c r="D137" s="5"/>
      <c r="E137" s="35">
        <v>0</v>
      </c>
      <c r="F137" s="29"/>
      <c r="G137" s="2"/>
      <c r="H137" s="37">
        <v>0</v>
      </c>
      <c r="I137" s="34"/>
      <c r="J137" s="2"/>
      <c r="K137" s="35">
        <v>0</v>
      </c>
      <c r="L137" s="29"/>
      <c r="M137" s="6"/>
      <c r="N137" s="37">
        <v>0</v>
      </c>
      <c r="O137" s="57">
        <v>0</v>
      </c>
      <c r="P137" s="56">
        <v>0</v>
      </c>
    </row>
    <row r="138" spans="2:16" ht="15.75" x14ac:dyDescent="0.25">
      <c r="B138" s="26" t="s">
        <v>50</v>
      </c>
      <c r="C138" s="34"/>
      <c r="D138" s="8"/>
      <c r="E138" s="35">
        <v>0</v>
      </c>
      <c r="F138" s="29"/>
      <c r="G138" s="2"/>
      <c r="H138" s="37">
        <v>0</v>
      </c>
      <c r="I138" s="34"/>
      <c r="J138" s="2"/>
      <c r="K138" s="35">
        <v>0</v>
      </c>
      <c r="L138" s="29"/>
      <c r="M138" s="6"/>
      <c r="N138" s="37">
        <v>0</v>
      </c>
      <c r="O138" s="57">
        <v>0</v>
      </c>
      <c r="P138" s="56">
        <v>0</v>
      </c>
    </row>
    <row r="139" spans="2:16" ht="15" customHeight="1" x14ac:dyDescent="0.25">
      <c r="B139" s="26" t="s">
        <v>53</v>
      </c>
      <c r="C139" s="34"/>
      <c r="D139" s="8"/>
      <c r="E139" s="35">
        <v>0</v>
      </c>
      <c r="F139" s="29"/>
      <c r="G139" s="2"/>
      <c r="H139" s="37">
        <v>0</v>
      </c>
      <c r="I139" s="34"/>
      <c r="J139" s="2"/>
      <c r="K139" s="35">
        <v>0</v>
      </c>
      <c r="L139" s="29"/>
      <c r="M139" s="6"/>
      <c r="N139" s="37">
        <v>0</v>
      </c>
      <c r="O139" s="57">
        <v>0</v>
      </c>
      <c r="P139" s="56">
        <v>0</v>
      </c>
    </row>
    <row r="140" spans="2:16" ht="15.75" x14ac:dyDescent="0.25">
      <c r="B140" s="26" t="s">
        <v>27</v>
      </c>
      <c r="C140" s="34"/>
      <c r="D140" s="8"/>
      <c r="E140" s="35">
        <v>0</v>
      </c>
      <c r="F140" s="29"/>
      <c r="G140" s="2"/>
      <c r="H140" s="37">
        <v>0</v>
      </c>
      <c r="I140" s="34"/>
      <c r="J140" s="2"/>
      <c r="K140" s="35">
        <v>0</v>
      </c>
      <c r="L140" s="29"/>
      <c r="M140" s="6"/>
      <c r="N140" s="37">
        <v>0</v>
      </c>
      <c r="O140" s="57">
        <v>0</v>
      </c>
      <c r="P140" s="56">
        <v>0</v>
      </c>
    </row>
    <row r="141" spans="2:16" ht="29.25" customHeight="1" x14ac:dyDescent="0.25">
      <c r="B141" s="26" t="s">
        <v>54</v>
      </c>
      <c r="C141" s="34"/>
      <c r="D141" s="8"/>
      <c r="E141" s="35">
        <v>0</v>
      </c>
      <c r="F141" s="29"/>
      <c r="G141" s="2"/>
      <c r="H141" s="37">
        <v>0</v>
      </c>
      <c r="I141" s="34"/>
      <c r="J141" s="2"/>
      <c r="K141" s="35">
        <v>0</v>
      </c>
      <c r="L141" s="29"/>
      <c r="M141" s="6"/>
      <c r="N141" s="37">
        <v>0</v>
      </c>
      <c r="O141" s="57">
        <v>0</v>
      </c>
      <c r="P141" s="56">
        <v>0</v>
      </c>
    </row>
    <row r="142" spans="2:16" ht="16.5" customHeight="1" x14ac:dyDescent="0.25">
      <c r="B142" s="26" t="s">
        <v>55</v>
      </c>
      <c r="C142" s="34"/>
      <c r="D142" s="8"/>
      <c r="E142" s="35">
        <v>0</v>
      </c>
      <c r="F142" s="29"/>
      <c r="G142" s="2"/>
      <c r="H142" s="37">
        <v>0</v>
      </c>
      <c r="I142" s="34"/>
      <c r="J142" s="2"/>
      <c r="K142" s="35">
        <v>0</v>
      </c>
      <c r="L142" s="29"/>
      <c r="M142" s="6"/>
      <c r="N142" s="37">
        <v>0</v>
      </c>
      <c r="O142" s="57">
        <v>0</v>
      </c>
      <c r="P142" s="56">
        <v>0</v>
      </c>
    </row>
    <row r="143" spans="2:16" ht="20.25" customHeight="1" x14ac:dyDescent="0.25">
      <c r="B143" s="22" t="s">
        <v>15</v>
      </c>
      <c r="C143" s="32">
        <v>0</v>
      </c>
      <c r="D143" s="73">
        <f>E143</f>
        <v>3</v>
      </c>
      <c r="E143" s="74">
        <f>SUM(E144:E160)</f>
        <v>3</v>
      </c>
      <c r="F143" s="28">
        <v>0</v>
      </c>
      <c r="G143" s="73">
        <f>H143</f>
        <v>7</v>
      </c>
      <c r="H143" s="74">
        <f>SUM(H144:H160)</f>
        <v>7</v>
      </c>
      <c r="I143" s="32">
        <v>0</v>
      </c>
      <c r="J143" s="73">
        <f>K143</f>
        <v>5</v>
      </c>
      <c r="K143" s="74">
        <f>SUM(K144:K160)</f>
        <v>5</v>
      </c>
      <c r="L143" s="28">
        <v>1</v>
      </c>
      <c r="M143" s="73">
        <v>7</v>
      </c>
      <c r="N143" s="74">
        <v>8</v>
      </c>
      <c r="O143" s="59">
        <f>SUM(O144:O161)</f>
        <v>22</v>
      </c>
      <c r="P143" s="56"/>
    </row>
    <row r="144" spans="2:16" ht="15.75" x14ac:dyDescent="0.25">
      <c r="B144" s="26" t="s">
        <v>23</v>
      </c>
      <c r="C144" s="34"/>
      <c r="D144" s="72" t="s">
        <v>206</v>
      </c>
      <c r="E144" s="91">
        <v>1</v>
      </c>
      <c r="F144" s="29"/>
      <c r="G144" s="2"/>
      <c r="H144" s="37">
        <v>0</v>
      </c>
      <c r="I144" s="34"/>
      <c r="J144" s="8" t="s">
        <v>207</v>
      </c>
      <c r="K144" s="35">
        <v>1</v>
      </c>
      <c r="L144" s="66" t="s">
        <v>208</v>
      </c>
      <c r="M144" s="66" t="s">
        <v>209</v>
      </c>
      <c r="N144" s="37">
        <v>2</v>
      </c>
      <c r="O144" s="57">
        <f>N144+K144+H144+E144</f>
        <v>4</v>
      </c>
      <c r="P144" s="58">
        <f>O144/(3*34)*100</f>
        <v>3.9215686274509802</v>
      </c>
    </row>
    <row r="145" spans="2:16" ht="15.75" x14ac:dyDescent="0.25">
      <c r="B145" s="26" t="s">
        <v>34</v>
      </c>
      <c r="C145" s="34"/>
      <c r="D145" s="72" t="s">
        <v>210</v>
      </c>
      <c r="E145" s="91">
        <v>1</v>
      </c>
      <c r="F145" s="29"/>
      <c r="G145" s="2"/>
      <c r="H145" s="37">
        <v>0</v>
      </c>
      <c r="I145" s="34"/>
      <c r="J145" s="8" t="s">
        <v>211</v>
      </c>
      <c r="K145" s="35">
        <v>1</v>
      </c>
      <c r="L145" s="29"/>
      <c r="M145" s="66" t="s">
        <v>212</v>
      </c>
      <c r="N145" s="37">
        <v>1</v>
      </c>
      <c r="O145" s="57">
        <f t="shared" ref="O145:O146" si="28">N145+K145+H145+E145</f>
        <v>3</v>
      </c>
      <c r="P145" s="58">
        <f>O145/(3*34)*100</f>
        <v>2.9411764705882351</v>
      </c>
    </row>
    <row r="146" spans="2:16" ht="30" x14ac:dyDescent="0.25">
      <c r="B146" s="26" t="s">
        <v>24</v>
      </c>
      <c r="C146" s="34"/>
      <c r="D146" s="3"/>
      <c r="E146" s="91"/>
      <c r="F146" s="29"/>
      <c r="G146" s="8" t="s">
        <v>213</v>
      </c>
      <c r="H146" s="37">
        <v>2</v>
      </c>
      <c r="I146" s="34"/>
      <c r="J146" s="2" t="s">
        <v>214</v>
      </c>
      <c r="K146" s="35">
        <v>1</v>
      </c>
      <c r="L146" s="29"/>
      <c r="M146" s="9" t="s">
        <v>215</v>
      </c>
      <c r="N146" s="37">
        <v>2</v>
      </c>
      <c r="O146" s="57">
        <f t="shared" si="28"/>
        <v>5</v>
      </c>
      <c r="P146" s="58">
        <f>O146/(5*34)*100</f>
        <v>2.9411764705882351</v>
      </c>
    </row>
    <row r="147" spans="2:16" ht="15.75" x14ac:dyDescent="0.25">
      <c r="B147" s="26" t="s">
        <v>35</v>
      </c>
      <c r="C147" s="34"/>
      <c r="D147" s="72"/>
      <c r="E147" s="91">
        <v>0</v>
      </c>
      <c r="F147" s="29"/>
      <c r="G147" s="8" t="s">
        <v>132</v>
      </c>
      <c r="H147" s="35">
        <v>1</v>
      </c>
      <c r="I147" s="34"/>
      <c r="J147" s="8"/>
      <c r="K147" s="35">
        <v>0</v>
      </c>
      <c r="L147" s="29"/>
      <c r="M147" s="8"/>
      <c r="N147" s="35">
        <v>0</v>
      </c>
      <c r="O147" s="57">
        <f>N147+K147+H147+E147</f>
        <v>1</v>
      </c>
      <c r="P147" s="58">
        <f>O147/(4*34)*100</f>
        <v>0.73529411764705876</v>
      </c>
    </row>
    <row r="148" spans="2:16" ht="15.75" x14ac:dyDescent="0.25">
      <c r="B148" s="26" t="s">
        <v>36</v>
      </c>
      <c r="C148" s="34"/>
      <c r="D148" s="72"/>
      <c r="E148" s="91">
        <v>0</v>
      </c>
      <c r="F148" s="29"/>
      <c r="G148" s="8" t="s">
        <v>133</v>
      </c>
      <c r="H148" s="35">
        <v>1</v>
      </c>
      <c r="I148" s="34"/>
      <c r="J148" s="8"/>
      <c r="K148" s="35">
        <v>0</v>
      </c>
      <c r="L148" s="29"/>
      <c r="M148" s="8"/>
      <c r="N148" s="35">
        <v>0</v>
      </c>
      <c r="O148" s="57">
        <f t="shared" ref="O148:O150" si="29">N148+K148+H148+E148</f>
        <v>1</v>
      </c>
      <c r="P148" s="58">
        <f>O148/(2*34)*100</f>
        <v>1.4705882352941175</v>
      </c>
    </row>
    <row r="149" spans="2:16" ht="18" customHeight="1" x14ac:dyDescent="0.25">
      <c r="B149" s="26" t="s">
        <v>32</v>
      </c>
      <c r="C149" s="34"/>
      <c r="D149" s="72" t="s">
        <v>120</v>
      </c>
      <c r="E149" s="91">
        <v>1</v>
      </c>
      <c r="F149" s="29"/>
      <c r="G149" s="8" t="s">
        <v>121</v>
      </c>
      <c r="H149" s="35">
        <v>1</v>
      </c>
      <c r="I149" s="34"/>
      <c r="J149" s="8" t="s">
        <v>122</v>
      </c>
      <c r="K149" s="35">
        <v>1</v>
      </c>
      <c r="L149" s="29"/>
      <c r="M149" s="8" t="s">
        <v>123</v>
      </c>
      <c r="N149" s="35">
        <v>1</v>
      </c>
      <c r="O149" s="57">
        <f t="shared" si="29"/>
        <v>4</v>
      </c>
      <c r="P149" s="58">
        <f>O149/(3*34)*100</f>
        <v>3.9215686274509802</v>
      </c>
    </row>
    <row r="150" spans="2:16" ht="15.75" x14ac:dyDescent="0.25">
      <c r="B150" s="26" t="s">
        <v>40</v>
      </c>
      <c r="C150" s="34"/>
      <c r="D150" s="3"/>
      <c r="E150" s="35">
        <v>0</v>
      </c>
      <c r="F150" s="29"/>
      <c r="G150" s="2"/>
      <c r="H150" s="37">
        <v>0</v>
      </c>
      <c r="I150" s="34"/>
      <c r="J150" s="2"/>
      <c r="K150" s="35">
        <v>0</v>
      </c>
      <c r="L150" s="29"/>
      <c r="M150" s="4"/>
      <c r="N150" s="37">
        <v>0</v>
      </c>
      <c r="O150" s="57">
        <f t="shared" si="29"/>
        <v>0</v>
      </c>
      <c r="P150" s="56">
        <v>0</v>
      </c>
    </row>
    <row r="151" spans="2:16" ht="15.75" x14ac:dyDescent="0.25">
      <c r="B151" s="26" t="s">
        <v>56</v>
      </c>
      <c r="C151" s="34"/>
      <c r="D151" s="3"/>
      <c r="E151" s="35">
        <v>0</v>
      </c>
      <c r="F151" s="29"/>
      <c r="G151" s="2"/>
      <c r="H151" s="37">
        <v>0</v>
      </c>
      <c r="I151" s="34"/>
      <c r="J151" s="2"/>
      <c r="K151" s="35">
        <v>0</v>
      </c>
      <c r="L151" s="29"/>
      <c r="M151" s="4"/>
      <c r="N151" s="37">
        <v>0</v>
      </c>
      <c r="O151" s="57">
        <v>0</v>
      </c>
      <c r="P151" s="56">
        <v>0</v>
      </c>
    </row>
    <row r="152" spans="2:16" ht="15.75" x14ac:dyDescent="0.25">
      <c r="B152" s="26" t="s">
        <v>45</v>
      </c>
      <c r="C152" s="34"/>
      <c r="D152" s="8"/>
      <c r="E152" s="35">
        <v>0</v>
      </c>
      <c r="F152" s="29"/>
      <c r="G152" s="5" t="s">
        <v>216</v>
      </c>
      <c r="H152" s="37">
        <v>1</v>
      </c>
      <c r="I152" s="34"/>
      <c r="J152" s="2"/>
      <c r="K152" s="35">
        <v>0</v>
      </c>
      <c r="L152" s="29"/>
      <c r="M152" s="6"/>
      <c r="N152" s="37">
        <v>0</v>
      </c>
      <c r="O152" s="57">
        <f t="shared" ref="O152:O155" si="30">N152+K152+H152+E152</f>
        <v>1</v>
      </c>
      <c r="P152" s="58">
        <f>O152/(1*34)*100</f>
        <v>2.9411764705882351</v>
      </c>
    </row>
    <row r="153" spans="2:16" ht="15.75" x14ac:dyDescent="0.25">
      <c r="B153" s="26" t="s">
        <v>46</v>
      </c>
      <c r="C153" s="34"/>
      <c r="D153" s="3"/>
      <c r="E153" s="35">
        <v>0</v>
      </c>
      <c r="F153" s="29"/>
      <c r="G153" s="5" t="s">
        <v>217</v>
      </c>
      <c r="H153" s="37">
        <v>1</v>
      </c>
      <c r="I153" s="34"/>
      <c r="J153" s="2"/>
      <c r="K153" s="35">
        <v>0</v>
      </c>
      <c r="L153" s="29"/>
      <c r="M153" s="3" t="s">
        <v>218</v>
      </c>
      <c r="N153" s="37">
        <v>1</v>
      </c>
      <c r="O153" s="57">
        <f t="shared" si="30"/>
        <v>2</v>
      </c>
      <c r="P153" s="58">
        <f>O153/(2*34)*100</f>
        <v>2.9411764705882351</v>
      </c>
    </row>
    <row r="154" spans="2:16" ht="15.75" x14ac:dyDescent="0.25">
      <c r="B154" s="26" t="s">
        <v>49</v>
      </c>
      <c r="C154" s="34"/>
      <c r="D154" s="8"/>
      <c r="E154" s="35">
        <v>0</v>
      </c>
      <c r="F154" s="29"/>
      <c r="G154" s="2"/>
      <c r="H154" s="37">
        <v>0</v>
      </c>
      <c r="I154" s="34"/>
      <c r="J154" s="8" t="s">
        <v>145</v>
      </c>
      <c r="K154" s="35">
        <v>1</v>
      </c>
      <c r="L154" s="29"/>
      <c r="M154" s="6"/>
      <c r="N154" s="37">
        <v>0</v>
      </c>
      <c r="O154" s="57">
        <f t="shared" si="30"/>
        <v>1</v>
      </c>
      <c r="P154" s="58">
        <f>O154/(1*34)*100</f>
        <v>2.9411764705882351</v>
      </c>
    </row>
    <row r="155" spans="2:16" ht="15.75" x14ac:dyDescent="0.25">
      <c r="B155" s="26" t="s">
        <v>41</v>
      </c>
      <c r="C155" s="34"/>
      <c r="D155" s="3"/>
      <c r="E155" s="35">
        <v>0</v>
      </c>
      <c r="F155" s="29"/>
      <c r="G155" s="2"/>
      <c r="H155" s="37">
        <v>0</v>
      </c>
      <c r="I155" s="34"/>
      <c r="J155" s="2"/>
      <c r="K155" s="35">
        <v>0</v>
      </c>
      <c r="L155" s="29"/>
      <c r="M155" s="4"/>
      <c r="N155" s="37">
        <v>0</v>
      </c>
      <c r="O155" s="57">
        <f t="shared" si="30"/>
        <v>0</v>
      </c>
      <c r="P155" s="58">
        <f t="shared" ref="P155" si="31">O155/(2*34)*100</f>
        <v>0</v>
      </c>
    </row>
    <row r="156" spans="2:16" ht="15.75" x14ac:dyDescent="0.25">
      <c r="B156" s="26" t="s">
        <v>57</v>
      </c>
      <c r="C156" s="34"/>
      <c r="D156" s="3"/>
      <c r="E156" s="35">
        <v>0</v>
      </c>
      <c r="F156" s="29"/>
      <c r="G156" s="2"/>
      <c r="H156" s="37">
        <v>0</v>
      </c>
      <c r="I156" s="34"/>
      <c r="J156" s="2"/>
      <c r="K156" s="35">
        <v>0</v>
      </c>
      <c r="L156" s="29"/>
      <c r="M156" s="4"/>
      <c r="N156" s="37">
        <v>0</v>
      </c>
      <c r="O156" s="57">
        <v>0</v>
      </c>
      <c r="P156" s="56">
        <v>0</v>
      </c>
    </row>
    <row r="157" spans="2:16" ht="15.75" x14ac:dyDescent="0.25">
      <c r="B157" s="26" t="s">
        <v>30</v>
      </c>
      <c r="C157" s="34"/>
      <c r="D157" s="5"/>
      <c r="E157" s="35">
        <v>0</v>
      </c>
      <c r="F157" s="29"/>
      <c r="G157" s="2"/>
      <c r="H157" s="37">
        <v>0</v>
      </c>
      <c r="I157" s="34"/>
      <c r="J157" s="2"/>
      <c r="K157" s="35">
        <v>0</v>
      </c>
      <c r="L157" s="29"/>
      <c r="M157" s="6"/>
      <c r="N157" s="37">
        <v>0</v>
      </c>
      <c r="O157" s="57">
        <v>0</v>
      </c>
      <c r="P157" s="56">
        <v>0</v>
      </c>
    </row>
    <row r="158" spans="2:16" ht="12.75" customHeight="1" x14ac:dyDescent="0.25">
      <c r="B158" s="26" t="s">
        <v>50</v>
      </c>
      <c r="C158" s="34"/>
      <c r="D158" s="8"/>
      <c r="E158" s="35">
        <v>0</v>
      </c>
      <c r="F158" s="29"/>
      <c r="G158" s="2"/>
      <c r="H158" s="37">
        <v>0</v>
      </c>
      <c r="I158" s="34"/>
      <c r="J158" s="2"/>
      <c r="K158" s="35">
        <v>0</v>
      </c>
      <c r="L158" s="29"/>
      <c r="M158" s="6"/>
      <c r="N158" s="37">
        <v>0</v>
      </c>
      <c r="O158" s="57">
        <v>0</v>
      </c>
      <c r="P158" s="56">
        <v>0</v>
      </c>
    </row>
    <row r="159" spans="2:16" ht="15.75" x14ac:dyDescent="0.25">
      <c r="B159" s="26" t="s">
        <v>27</v>
      </c>
      <c r="C159" s="34"/>
      <c r="D159" s="8"/>
      <c r="E159" s="35">
        <v>0</v>
      </c>
      <c r="F159" s="29"/>
      <c r="G159" s="2"/>
      <c r="H159" s="37">
        <v>0</v>
      </c>
      <c r="I159" s="34"/>
      <c r="J159" s="2"/>
      <c r="K159" s="35">
        <v>0</v>
      </c>
      <c r="L159" s="29"/>
      <c r="M159" s="6"/>
      <c r="N159" s="37">
        <v>0</v>
      </c>
      <c r="O159" s="57">
        <v>0</v>
      </c>
      <c r="P159" s="56">
        <v>0</v>
      </c>
    </row>
    <row r="160" spans="2:16" ht="25.5" customHeight="1" x14ac:dyDescent="0.25">
      <c r="B160" s="26" t="s">
        <v>54</v>
      </c>
      <c r="C160" s="34"/>
      <c r="D160" s="8"/>
      <c r="E160" s="35">
        <v>0</v>
      </c>
      <c r="F160" s="29"/>
      <c r="G160" s="2"/>
      <c r="H160" s="37">
        <v>0</v>
      </c>
      <c r="I160" s="34"/>
      <c r="J160" s="2"/>
      <c r="K160" s="35">
        <v>0</v>
      </c>
      <c r="L160" s="29"/>
      <c r="M160" s="6"/>
      <c r="N160" s="37">
        <v>0</v>
      </c>
      <c r="O160" s="57">
        <v>0</v>
      </c>
      <c r="P160" s="56">
        <v>0</v>
      </c>
    </row>
    <row r="161" spans="2:16" ht="30" x14ac:dyDescent="0.25">
      <c r="B161" s="26" t="s">
        <v>55</v>
      </c>
      <c r="C161" s="34"/>
      <c r="D161" s="8"/>
      <c r="E161" s="35">
        <v>0</v>
      </c>
      <c r="F161" s="29"/>
      <c r="G161" s="2"/>
      <c r="H161" s="37">
        <v>0</v>
      </c>
      <c r="I161" s="34"/>
      <c r="J161" s="2"/>
      <c r="K161" s="35">
        <v>0</v>
      </c>
      <c r="L161" s="29"/>
      <c r="M161" s="6"/>
      <c r="N161" s="37">
        <v>0</v>
      </c>
      <c r="O161" s="57">
        <v>0</v>
      </c>
      <c r="P161" s="56">
        <v>0</v>
      </c>
    </row>
  </sheetData>
  <mergeCells count="12">
    <mergeCell ref="P4:P5"/>
    <mergeCell ref="O4:O5"/>
    <mergeCell ref="B1:D1"/>
    <mergeCell ref="C3:E3"/>
    <mergeCell ref="F3:H3"/>
    <mergeCell ref="I3:K3"/>
    <mergeCell ref="L3:N3"/>
    <mergeCell ref="B3:B5"/>
    <mergeCell ref="L1:P1"/>
    <mergeCell ref="E1:J1"/>
    <mergeCell ref="F2:K2"/>
    <mergeCell ref="B2:D2"/>
  </mergeCells>
  <pageMargins left="0.31496062992125984" right="0.19685039370078741" top="0.39370078740157483" bottom="0.19685039370078741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Тамара</cp:lastModifiedBy>
  <cp:lastPrinted>2023-08-22T13:20:37Z</cp:lastPrinted>
  <dcterms:created xsi:type="dcterms:W3CDTF">2021-08-26T16:23:02Z</dcterms:created>
  <dcterms:modified xsi:type="dcterms:W3CDTF">2023-10-18T10:16:36Z</dcterms:modified>
</cp:coreProperties>
</file>