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2023-2024\ПО\"/>
    </mc:Choice>
  </mc:AlternateContent>
  <bookViews>
    <workbookView xWindow="0" yWindow="0" windowWidth="20490" windowHeight="7755"/>
  </bookViews>
  <sheets>
    <sheet name="Лист1" sheetId="1" r:id="rId1"/>
  </sheets>
  <definedNames>
    <definedName name="_xlnm.Print_Area" localSheetId="0">Лист1!$A$1:$T$30</definedName>
  </definedNames>
  <calcPr calcId="152511"/>
</workbook>
</file>

<file path=xl/calcChain.xml><?xml version="1.0" encoding="utf-8"?>
<calcChain xmlns="http://schemas.openxmlformats.org/spreadsheetml/2006/main">
  <c r="E125" i="1" l="1"/>
  <c r="H125" i="1"/>
  <c r="K125" i="1"/>
  <c r="N125" i="1"/>
  <c r="Q125" i="1"/>
  <c r="R143" i="1"/>
  <c r="E143" i="1"/>
  <c r="H143" i="1"/>
  <c r="K143" i="1"/>
  <c r="N143" i="1"/>
  <c r="Q143" i="1"/>
  <c r="E88" i="1"/>
  <c r="H88" i="1"/>
  <c r="K88" i="1"/>
  <c r="N88" i="1"/>
  <c r="Q88" i="1"/>
  <c r="E69" i="1"/>
  <c r="H69" i="1"/>
  <c r="K69" i="1"/>
  <c r="N69" i="1"/>
  <c r="Q69" i="1"/>
  <c r="E54" i="1"/>
  <c r="H54" i="1"/>
  <c r="K54" i="1"/>
  <c r="N54" i="1"/>
  <c r="Q54" i="1"/>
  <c r="E39" i="1"/>
  <c r="H39" i="1"/>
  <c r="K39" i="1"/>
  <c r="N39" i="1"/>
  <c r="Q39" i="1"/>
  <c r="E28" i="1"/>
  <c r="H28" i="1"/>
  <c r="K28" i="1"/>
  <c r="N28" i="1"/>
  <c r="Q28" i="1"/>
  <c r="R17" i="1"/>
  <c r="E17" i="1"/>
  <c r="H17" i="1"/>
  <c r="K17" i="1"/>
  <c r="N17" i="1"/>
  <c r="Q17" i="1"/>
  <c r="R6" i="1"/>
  <c r="E6" i="1"/>
  <c r="H6" i="1"/>
  <c r="K6" i="1"/>
  <c r="N6" i="1"/>
  <c r="Q6" i="1"/>
  <c r="S157" i="1"/>
  <c r="S159" i="1"/>
  <c r="S160" i="1"/>
  <c r="S158" i="1"/>
  <c r="S156" i="1"/>
  <c r="S151" i="1"/>
  <c r="S137" i="1"/>
  <c r="S142" i="1"/>
  <c r="S141" i="1"/>
  <c r="S140" i="1"/>
  <c r="S139" i="1"/>
  <c r="S138" i="1"/>
  <c r="S67" i="1"/>
  <c r="S66" i="1"/>
  <c r="S68" i="1"/>
  <c r="S65" i="1"/>
  <c r="S64" i="1"/>
  <c r="S63" i="1"/>
  <c r="S35" i="1"/>
  <c r="S36" i="1"/>
  <c r="S38" i="1"/>
  <c r="S37" i="1"/>
  <c r="S34" i="1"/>
  <c r="S33" i="1"/>
  <c r="S14" i="1"/>
  <c r="S16" i="1"/>
  <c r="S122" i="1"/>
  <c r="S123" i="1"/>
  <c r="S121" i="1"/>
  <c r="S105" i="1"/>
  <c r="S103" i="1"/>
  <c r="S107" i="1"/>
  <c r="S106" i="1"/>
  <c r="S104" i="1"/>
  <c r="S102" i="1"/>
  <c r="S101" i="1"/>
  <c r="S87" i="1"/>
  <c r="S83" i="1"/>
  <c r="S81" i="1"/>
  <c r="S82" i="1"/>
  <c r="S84" i="1"/>
  <c r="S85" i="1"/>
  <c r="S86" i="1"/>
  <c r="S71" i="1"/>
  <c r="S49" i="1"/>
  <c r="S53" i="1"/>
  <c r="S51" i="1"/>
  <c r="S48" i="1"/>
  <c r="S47" i="1"/>
  <c r="R11" i="1"/>
  <c r="S11" i="1" s="1"/>
  <c r="R160" i="1" l="1"/>
  <c r="R159" i="1"/>
  <c r="R158" i="1"/>
  <c r="R157" i="1"/>
  <c r="R156" i="1"/>
  <c r="R155" i="1"/>
  <c r="R154" i="1"/>
  <c r="R153" i="1"/>
  <c r="R152" i="1"/>
  <c r="R151" i="1"/>
  <c r="R150" i="1"/>
  <c r="S150" i="1" s="1"/>
  <c r="R149" i="1"/>
  <c r="R148" i="1"/>
  <c r="R147" i="1"/>
  <c r="R146" i="1"/>
  <c r="R145" i="1"/>
  <c r="R144" i="1"/>
  <c r="R142" i="1"/>
  <c r="R141" i="1"/>
  <c r="R140" i="1"/>
  <c r="R139" i="1"/>
  <c r="R138" i="1"/>
  <c r="R137" i="1"/>
  <c r="R136" i="1"/>
  <c r="S136" i="1" s="1"/>
  <c r="R135" i="1"/>
  <c r="R134" i="1"/>
  <c r="R133" i="1"/>
  <c r="R132" i="1"/>
  <c r="S132" i="1" s="1"/>
  <c r="R131" i="1"/>
  <c r="R130" i="1"/>
  <c r="R129" i="1"/>
  <c r="R128" i="1"/>
  <c r="R127" i="1"/>
  <c r="R126" i="1"/>
  <c r="R124" i="1"/>
  <c r="R123" i="1"/>
  <c r="R122" i="1"/>
  <c r="R121" i="1"/>
  <c r="R120" i="1"/>
  <c r="R119" i="1"/>
  <c r="R118" i="1"/>
  <c r="R117" i="1"/>
  <c r="S117" i="1" s="1"/>
  <c r="R116" i="1"/>
  <c r="S116" i="1" s="1"/>
  <c r="R115" i="1"/>
  <c r="R114" i="1"/>
  <c r="R113" i="1"/>
  <c r="R112" i="1"/>
  <c r="R111" i="1"/>
  <c r="R110" i="1"/>
  <c r="S110" i="1" s="1"/>
  <c r="R109" i="1"/>
  <c r="R107" i="1"/>
  <c r="R106" i="1"/>
  <c r="R105" i="1"/>
  <c r="R104" i="1"/>
  <c r="R103" i="1"/>
  <c r="R102" i="1"/>
  <c r="R101" i="1"/>
  <c r="R100" i="1"/>
  <c r="R99" i="1"/>
  <c r="R98" i="1"/>
  <c r="R97" i="1"/>
  <c r="S97" i="1" s="1"/>
  <c r="R96" i="1"/>
  <c r="S96" i="1" s="1"/>
  <c r="R95" i="1"/>
  <c r="R94" i="1"/>
  <c r="R93" i="1"/>
  <c r="R92" i="1"/>
  <c r="R91" i="1"/>
  <c r="R90" i="1"/>
  <c r="S90" i="1" s="1"/>
  <c r="R89" i="1"/>
  <c r="R87" i="1"/>
  <c r="R86" i="1"/>
  <c r="R85" i="1"/>
  <c r="R84" i="1"/>
  <c r="R83" i="1"/>
  <c r="R82" i="1"/>
  <c r="R81" i="1"/>
  <c r="R80" i="1"/>
  <c r="S80" i="1" s="1"/>
  <c r="R79" i="1"/>
  <c r="R78" i="1"/>
  <c r="S78" i="1" s="1"/>
  <c r="R77" i="1"/>
  <c r="R76" i="1"/>
  <c r="R75" i="1"/>
  <c r="R74" i="1"/>
  <c r="R73" i="1"/>
  <c r="R72" i="1"/>
  <c r="R71" i="1"/>
  <c r="R70" i="1"/>
  <c r="R68" i="1"/>
  <c r="R67" i="1"/>
  <c r="R66" i="1"/>
  <c r="R65" i="1"/>
  <c r="R64" i="1"/>
  <c r="R63" i="1"/>
  <c r="R62" i="1"/>
  <c r="R61" i="1"/>
  <c r="S61" i="1" s="1"/>
  <c r="R60" i="1"/>
  <c r="R59" i="1"/>
  <c r="S59" i="1" s="1"/>
  <c r="R58" i="1"/>
  <c r="S58" i="1" s="1"/>
  <c r="R57" i="1"/>
  <c r="R56" i="1"/>
  <c r="S56" i="1" s="1"/>
  <c r="R55" i="1"/>
  <c r="R53" i="1"/>
  <c r="R52" i="1"/>
  <c r="S52" i="1" s="1"/>
  <c r="R51" i="1"/>
  <c r="R50" i="1"/>
  <c r="S50" i="1" s="1"/>
  <c r="R49" i="1"/>
  <c r="R48" i="1"/>
  <c r="R47" i="1"/>
  <c r="R46" i="1"/>
  <c r="S46" i="1" s="1"/>
  <c r="R45" i="1"/>
  <c r="S45" i="1" s="1"/>
  <c r="R44" i="1"/>
  <c r="R43" i="1"/>
  <c r="S43" i="1" s="1"/>
  <c r="R42" i="1"/>
  <c r="R41" i="1"/>
  <c r="R40" i="1"/>
  <c r="R38" i="1"/>
  <c r="R37" i="1"/>
  <c r="R36" i="1"/>
  <c r="R35" i="1"/>
  <c r="R34" i="1"/>
  <c r="R33" i="1"/>
  <c r="R32" i="1"/>
  <c r="R31" i="1"/>
  <c r="R30" i="1"/>
  <c r="R29" i="1"/>
  <c r="R27" i="1"/>
  <c r="R26" i="1"/>
  <c r="R25" i="1"/>
  <c r="R24" i="1"/>
  <c r="R23" i="1"/>
  <c r="R22" i="1"/>
  <c r="R21" i="1"/>
  <c r="R20" i="1"/>
  <c r="S20" i="1" s="1"/>
  <c r="R19" i="1"/>
  <c r="S19" i="1" s="1"/>
  <c r="R18" i="1"/>
  <c r="R16" i="1"/>
  <c r="R15" i="1"/>
  <c r="S15" i="1" s="1"/>
  <c r="R14" i="1"/>
  <c r="R13" i="1"/>
  <c r="R12" i="1"/>
  <c r="R10" i="1"/>
  <c r="R9" i="1"/>
  <c r="S9" i="1" s="1"/>
  <c r="R8" i="1"/>
  <c r="R7" i="1"/>
  <c r="S7" i="1" s="1"/>
  <c r="P125" i="1" l="1"/>
  <c r="Q108" i="1"/>
  <c r="P108" i="1" s="1"/>
  <c r="P88" i="1"/>
  <c r="P69" i="1"/>
  <c r="S155" i="1" l="1"/>
  <c r="S154" i="1"/>
  <c r="S153" i="1"/>
  <c r="S152" i="1"/>
  <c r="S149" i="1"/>
  <c r="S148" i="1"/>
  <c r="S147" i="1"/>
  <c r="S146" i="1"/>
  <c r="S145" i="1"/>
  <c r="S144" i="1"/>
  <c r="J143" i="1"/>
  <c r="G143" i="1"/>
  <c r="S135" i="1"/>
  <c r="S134" i="1"/>
  <c r="S133" i="1"/>
  <c r="S131" i="1"/>
  <c r="S130" i="1"/>
  <c r="S129" i="1"/>
  <c r="S128" i="1"/>
  <c r="S127" i="1"/>
  <c r="S126" i="1"/>
  <c r="M125" i="1"/>
  <c r="J125" i="1"/>
  <c r="G125" i="1"/>
  <c r="S124" i="1"/>
  <c r="S120" i="1"/>
  <c r="S119" i="1"/>
  <c r="S118" i="1"/>
  <c r="S115" i="1"/>
  <c r="S114" i="1"/>
  <c r="S113" i="1"/>
  <c r="S112" i="1"/>
  <c r="S111" i="1"/>
  <c r="N108" i="1"/>
  <c r="K108" i="1"/>
  <c r="J108" i="1" s="1"/>
  <c r="H108" i="1"/>
  <c r="G108" i="1" s="1"/>
  <c r="E108" i="1"/>
  <c r="D108" i="1" s="1"/>
  <c r="S100" i="1"/>
  <c r="S99" i="1"/>
  <c r="S98" i="1"/>
  <c r="S95" i="1"/>
  <c r="S94" i="1"/>
  <c r="S93" i="1"/>
  <c r="S92" i="1"/>
  <c r="S91" i="1"/>
  <c r="S89" i="1"/>
  <c r="J88" i="1"/>
  <c r="G88" i="1"/>
  <c r="S79" i="1"/>
  <c r="S77" i="1"/>
  <c r="S76" i="1"/>
  <c r="S75" i="1"/>
  <c r="S74" i="1"/>
  <c r="S73" i="1"/>
  <c r="S72" i="1"/>
  <c r="J69" i="1"/>
  <c r="G69" i="1"/>
  <c r="D88" i="1" l="1"/>
  <c r="R88" i="1"/>
  <c r="D69" i="1"/>
  <c r="R69" i="1"/>
  <c r="D125" i="1"/>
  <c r="R125" i="1"/>
  <c r="D143" i="1"/>
  <c r="M108" i="1"/>
  <c r="R108" i="1"/>
  <c r="S109" i="1"/>
  <c r="S70" i="1"/>
  <c r="S57" i="1" l="1"/>
  <c r="R54" i="1" l="1"/>
  <c r="S55" i="1"/>
  <c r="S41" i="1" l="1"/>
  <c r="S42" i="1"/>
  <c r="S40" i="1"/>
  <c r="S60" i="1"/>
  <c r="S44" i="1"/>
  <c r="S32" i="1"/>
  <c r="S31" i="1"/>
  <c r="S30" i="1"/>
  <c r="S29" i="1"/>
  <c r="R39" i="1" l="1"/>
  <c r="S62" i="1"/>
  <c r="S13" i="1"/>
  <c r="S12" i="1"/>
  <c r="S8" i="1" l="1"/>
  <c r="S10" i="1"/>
  <c r="S21" i="1"/>
  <c r="S22" i="1"/>
  <c r="S23" i="1"/>
  <c r="S24" i="1"/>
  <c r="S25" i="1"/>
  <c r="S26" i="1"/>
  <c r="S27" i="1"/>
  <c r="S18" i="1"/>
  <c r="R28" i="1" l="1"/>
</calcChain>
</file>

<file path=xl/sharedStrings.xml><?xml version="1.0" encoding="utf-8"?>
<sst xmlns="http://schemas.openxmlformats.org/spreadsheetml/2006/main" count="486" uniqueCount="324">
  <si>
    <t>ОО</t>
  </si>
  <si>
    <t>всего</t>
  </si>
  <si>
    <t>3 класс</t>
  </si>
  <si>
    <t>2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</si>
  <si>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</si>
  <si>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</si>
  <si>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</si>
  <si>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</si>
  <si>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</si>
  <si>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</si>
  <si>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</si>
  <si>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</si>
  <si>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ВСЕ предметы учебного плана ОО</t>
  </si>
  <si>
    <t>всего работ</t>
  </si>
  <si>
    <t>Литер класса, дата проведения КР, номер урока в расписании</t>
  </si>
  <si>
    <t>число КР в данном месяце</t>
  </si>
  <si>
    <t>федеральные (всероссийские)</t>
  </si>
  <si>
    <t>ИТОГО КР по предмету в 
первом полугодии 2023-2024 учебного года</t>
  </si>
  <si>
    <t>Доля КР от общего числа учебных часов  в первом полугодии 2023-2024 учебного года</t>
  </si>
  <si>
    <t>русский язык</t>
  </si>
  <si>
    <t>математика</t>
  </si>
  <si>
    <t>окружающий мир</t>
  </si>
  <si>
    <t>литературное чт</t>
  </si>
  <si>
    <t>кубановедение</t>
  </si>
  <si>
    <t>изо</t>
  </si>
  <si>
    <t>технология</t>
  </si>
  <si>
    <t>физическая культура</t>
  </si>
  <si>
    <t>музыка</t>
  </si>
  <si>
    <t>английский язык</t>
  </si>
  <si>
    <t>ОРКСЭ</t>
  </si>
  <si>
    <t>литература</t>
  </si>
  <si>
    <t>история</t>
  </si>
  <si>
    <t>обществознание</t>
  </si>
  <si>
    <t>алгебра</t>
  </si>
  <si>
    <t>геометрия</t>
  </si>
  <si>
    <t>география</t>
  </si>
  <si>
    <t>биология</t>
  </si>
  <si>
    <t>ОДНКР</t>
  </si>
  <si>
    <t>ИЗО</t>
  </si>
  <si>
    <t>финансовая математика</t>
  </si>
  <si>
    <t>информатика</t>
  </si>
  <si>
    <t>физика</t>
  </si>
  <si>
    <t>вероятность и статистика</t>
  </si>
  <si>
    <t>основы проектной деятельности</t>
  </si>
  <si>
    <t>химия</t>
  </si>
  <si>
    <t>ОБЖ</t>
  </si>
  <si>
    <t>практикум по геометрии</t>
  </si>
  <si>
    <t>Индивидуальный проект</t>
  </si>
  <si>
    <t>финансовая грамотность. Цифровой мир</t>
  </si>
  <si>
    <t>введение в педагогику</t>
  </si>
  <si>
    <t>право</t>
  </si>
  <si>
    <t>астрономия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</si>
  <si>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</si>
  <si>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График оценочных процедур в МБОУ СОШ №14 
города Сочи им. Героя Советского Союза Сьянова И.Я.
на II полугодие 2023-2024 учебного года</t>
  </si>
  <si>
    <r>
      <t xml:space="preserve">Утверждаю: 10.01.2024 г.                                 </t>
    </r>
    <r>
      <rPr>
        <sz val="11"/>
        <color rgb="FF000000"/>
        <rFont val="Times New Roman"/>
        <family val="1"/>
        <charset val="204"/>
      </rPr>
      <t>Директор МОБУ СОШ №14 города  Сочи им. Героя Советского Союза Сьянова И.Я</t>
    </r>
    <r>
      <rPr>
        <sz val="12"/>
        <color rgb="FF000000"/>
        <rFont val="Times New Roman"/>
        <family val="1"/>
        <charset val="204"/>
      </rPr>
      <t>. __________________________                                Шаталович О.И.</t>
    </r>
  </si>
  <si>
    <t>январь</t>
  </si>
  <si>
    <t>февраль</t>
  </si>
  <si>
    <t>март</t>
  </si>
  <si>
    <t>апрель</t>
  </si>
  <si>
    <t>май</t>
  </si>
  <si>
    <t>4А/ 30.01/1, 4Б/30.01/2, 4В/30.01/2</t>
  </si>
  <si>
    <t>4А/15.02/2, 4Б/15.02/3, 4В/15.02/3</t>
  </si>
  <si>
    <t>4А/21.03/2, 4Б/21.03/3, 4В/21.03/2</t>
  </si>
  <si>
    <t>4А/23.04/1, 4Б/23.04/2, 4В/23.04/3</t>
  </si>
  <si>
    <t>с 19.03 по 17.05.2024г.</t>
  </si>
  <si>
    <t>4А/16.02/3, 4Б/16.02/4, 4В/16.02/3</t>
  </si>
  <si>
    <t>4А/20.05/1, 4Б/20.05/1, 4В/20.05/1</t>
  </si>
  <si>
    <t>4А/02.05/1, 4Б/02.05/2, 4В/02.05/3; 4А/17.05/1, 4Б/17.05/2, 4В/17.05/3</t>
  </si>
  <si>
    <t>4А/14.02/3, 4Б/14.02/4, 4В/14.02/3</t>
  </si>
  <si>
    <t>4А/19.03/3, 4Б/19.03/4, 4В/19.03/2</t>
  </si>
  <si>
    <t>4А/15.04/2, 4Б/15.04/4, 4В/15.04/2</t>
  </si>
  <si>
    <t>4А/13.05/2, 4Б/13.05/4, 4В/13.05/2</t>
  </si>
  <si>
    <t>4А/14.03/3, 4Б/14.03/4, 4В/15.03/2</t>
  </si>
  <si>
    <t>4А/07.05/4, 4Б/07.05/4, 4В/03.05/1</t>
  </si>
  <si>
    <t>3А/24.01/4, 3Б/24.01/3, 3В/24.01/1, 3Г/24.01/1</t>
  </si>
  <si>
    <t>3А/21.02/2, 3Б/21.02/2, 3В/21.02/1, 3Г/21.02/1</t>
  </si>
  <si>
    <t>3А/19.03/2, 3Б/19.03/2, 3В/19.03/1, 3Г/19.03/1</t>
  </si>
  <si>
    <t>3А/18.04/3, 3Б/18.04/3, 3В/18.04/1, 3Г/18.042/1</t>
  </si>
  <si>
    <t>3А/10.05/4, 3Б/10.05/4, 3В/10.05/4, 3Г/10.05/3</t>
  </si>
  <si>
    <t>3А/20.03/2, 3Б/20.03/1, 3В/20.03/2, 3Г/20.03/4</t>
  </si>
  <si>
    <t>3А/15.05/2, 3Б/15.05/1, 3В/15.05/2, 3Г/15.05/4</t>
  </si>
  <si>
    <t>3А/15.02/3, 3Б/15.02/1, 3В/15.02/2, 3Г/15.02/3</t>
  </si>
  <si>
    <t>3А/21.03/3, 3Б/21.03/1, 3В/21.03/2, 3Г/21.03/3</t>
  </si>
  <si>
    <t>3А/21.04/3, 3Б/21.04/1, 3В/21.04/2, 3Г/21.04/3</t>
  </si>
  <si>
    <t>3А/16.05/3, 3Б/16.05/1, 3В/16.05/2, 3Г/16.05/3</t>
  </si>
  <si>
    <t>3А/14.05/4, 3Б/14.05/4, 3В/14.05/4, 3Г/14.05/3</t>
  </si>
  <si>
    <t>3А/15.03/4, 3Б/14.03/4, 3В/22.03/4, 3Г/14.03/3</t>
  </si>
  <si>
    <t>2А/22.01/2, 2Б/22.01/1, 2В/22.01/4, 2Г/22.01/1</t>
  </si>
  <si>
    <t>2А/08.02/2, 2Б/08.02/1, 2В/08.02/3, 2Г/08.02/1</t>
  </si>
  <si>
    <t>2А/14.03/2, 2Б/14.03/1, 2В/14.03/2, 2Г/14.03/2</t>
  </si>
  <si>
    <t>2А/15.04/2, 2Б/15.04/3, 2В/15.04/1, 2Г/15.04/4</t>
  </si>
  <si>
    <t>2А/10.05/2, 2Б/10.05/3, 2В/10.05/1, 2Г/10.05/4</t>
  </si>
  <si>
    <t>2А/31.01/4, 2Б/31.01/2, 2В/31.01/2, 2Г/31.01/2</t>
  </si>
  <si>
    <t>2А/24.04/3, 2Б/24.04/2, 2В/24.04/2, 2Г/24.04/2</t>
  </si>
  <si>
    <t>2Б/26.04/1</t>
  </si>
  <si>
    <t>2А/22.02/3, 2Б/19.02/2, 2В/19.02/2, 2Г/22.02/2</t>
  </si>
  <si>
    <t>2А/21.03/3, 2Б/18.03/2, 2В/18.03/2, 2Г/21.03/2</t>
  </si>
  <si>
    <t>2А/16.05/3, 2Б/15.05/2, 2В/15.05/2, 2Г/16.05/2</t>
  </si>
  <si>
    <t>2А/03.05/4, 2В/17.05/3, 2Г/15.05/4</t>
  </si>
  <si>
    <t>2А/15.03/4, 2Б/13.03/1, 2В/22.03/4, 2Г/20.03/1</t>
  </si>
  <si>
    <t>6А/31.01/3, 6Б/31.01/3, 6В/31.01/3</t>
  </si>
  <si>
    <t>6А/21.02/1, 6Б/20.02/3, 6В/22.02/3</t>
  </si>
  <si>
    <t>6А/02.04/2, 6Б/02.04/3, 6В/04.04/3</t>
  </si>
  <si>
    <t>6А/15.05/3, 6Б/15.05/3, 6В/15.05/3</t>
  </si>
  <si>
    <t>6А/26.01/3, 6Б/29.01/1, 6В/29.01/4</t>
  </si>
  <si>
    <t>6А/17.05/1, 6Б/17.05/4, 6В/17.05/1</t>
  </si>
  <si>
    <t>8А/16.01/5, 8Б/17.01/5, 8В/17.01/1, 8Г/17.01/1</t>
  </si>
  <si>
    <t>8А/29.01/3, 8Б/29.01/4, 8В/29.01/3, 8Г/29.01/4</t>
  </si>
  <si>
    <t>8А/03.04/3, 8Б/04.04/4, 8В/04.04/3, 8Г/04.04/4</t>
  </si>
  <si>
    <t>8А/19.04/5, 8Б/16.04/5, 8В/16.04/4, 8Г/16.04/3</t>
  </si>
  <si>
    <t>8А/21.05/5, 8Б/13.05/5, 8В/13.05/4, 8Г/16.05/3</t>
  </si>
  <si>
    <t>9А/21.02/2, 9Б/24.02/2, 9В/24.02/1</t>
  </si>
  <si>
    <t>9А/15.05/3, 9Б/15.05/5, 9В/16.05/3</t>
  </si>
  <si>
    <t>9А/06.04/1, 9Б/06.04/1, 9В/06.04/1</t>
  </si>
  <si>
    <t>9А/12.03/1, 9Б/12.03/3, 9В/12.03/5</t>
  </si>
  <si>
    <t>9А/15.04/1, 9Б/15.04/3, 9В/15.04/5</t>
  </si>
  <si>
    <t>9А/20.05/1, 9Б/20.05/3, 9В/20.05/5</t>
  </si>
  <si>
    <t>10А/06.04/1</t>
  </si>
  <si>
    <t>10А/13.03/2</t>
  </si>
  <si>
    <t>10А/20.05/2</t>
  </si>
  <si>
    <t>11А/17.01/4</t>
  </si>
  <si>
    <t>11А/09.02/4</t>
  </si>
  <si>
    <t>11А/22.04/4</t>
  </si>
  <si>
    <t>11А/20.05/4</t>
  </si>
  <si>
    <t>11А/19.02/2</t>
  </si>
  <si>
    <t>11А/19.05/3</t>
  </si>
  <si>
    <t>7А/11.01/2, 7Б/12.01/3, 7В/12.01/2</t>
  </si>
  <si>
    <t>7А/15.02/2, 7Б/15.02/2, 7В/19.02/3</t>
  </si>
  <si>
    <t>7А/14.05/2, 7Б/13.05/2, 7В/13.05/2</t>
  </si>
  <si>
    <t>7А/24.01/4, 7Б/24.01/5, 7В/22.01/2</t>
  </si>
  <si>
    <t>7А/09.02/3, 7Б/09.02/4, 7В/06.02/2</t>
  </si>
  <si>
    <t>7А/13.03/4, 7Б/13.03/5, 7В/11.03/2</t>
  </si>
  <si>
    <t>7А/12.04/3, 7Б/12.04/4, 7В/11.04/1</t>
  </si>
  <si>
    <t>7А/15.05/3, 7Б/15.05/4, 7В/14.05/1</t>
  </si>
  <si>
    <t>7А/07.02, 28.02/1, 7Б/07.02, 28.02/5, 7В/07.02, 28.02/1</t>
  </si>
  <si>
    <t>7А/24.04/1, 7Б/24.04/5, 7В/24.04/3</t>
  </si>
  <si>
    <t>7А/22.03/1, 7Б/22.03/5, 7В/22.03/3</t>
  </si>
  <si>
    <t>8А/21.02/4, 8Б/20.02/3, 8В/21.02/3, 8Г/21.02/3</t>
  </si>
  <si>
    <t>8А/24.04/4, 8Б/22.04/2, 8В/24.04/5, 8Г/24.04/3</t>
  </si>
  <si>
    <t>8А/17.01/5, 8Б/19.01/4, 8В/17.01/5, 8Г/19.01/4</t>
  </si>
  <si>
    <t>8А/26.02/5, 8Б/28.02/4, 8В/26.02/5, 8Г/28.02/4</t>
  </si>
  <si>
    <t>8А/16.05/5, 8Б/14.05/4, 8В/16.05/5, 8Г/17.05/5</t>
  </si>
  <si>
    <t>5А/02.04/2, 5Б/04.04/1, 5В/04.04/2, 5Г/05.04/1</t>
  </si>
  <si>
    <t>7А/03.04/1, 7Б/03.04/3, 7В/04.04/2</t>
  </si>
  <si>
    <t>8А/01.04/3, 8Б/01.04/1, 8В/01.04/2, 8Г/02.04/5</t>
  </si>
  <si>
    <t>9А/01.04/2, 9Б/01.04/4, 9В/01.04/5</t>
  </si>
  <si>
    <t>10А/02.04/3</t>
  </si>
  <si>
    <t>11А/02.04/3</t>
  </si>
  <si>
    <t>5А/03.04/2, 5Б/02.04/1, 5В/05.04/2, 5Г/03.04/3</t>
  </si>
  <si>
    <t>3А/06.02/2, 3Б/09.02/2, 3В/09.02/3, 3Г/09.02/1</t>
  </si>
  <si>
    <t>3А/12.03/2, 3Б/22.03/1, 3В/22.03/2, 3Г/22.03/1</t>
  </si>
  <si>
    <t>3А/07.05/2, 3Б/17.05/1, 3В/17.05/2, 3Г/17.05/1</t>
  </si>
  <si>
    <t>4А/24.01/3, 4Б/24.01/3, 4В/24.01/2</t>
  </si>
  <si>
    <t>4А/04.03/2, 4Б/04.03/1, 4В/04.03/1</t>
  </si>
  <si>
    <t>4А/06.04/2, 4Б/06.04/1, 4В/06.04/1</t>
  </si>
  <si>
    <t>10А/29.02/5</t>
  </si>
  <si>
    <t>10А/10.04/5</t>
  </si>
  <si>
    <t>10А/15.05/5</t>
  </si>
  <si>
    <t>11А/15.05/3</t>
  </si>
  <si>
    <t>11А/07.02/5</t>
  </si>
  <si>
    <t>11А/01.03, 22.03/5</t>
  </si>
  <si>
    <t>11А/12.04/4</t>
  </si>
  <si>
    <t>11А/16.05/4</t>
  </si>
  <si>
    <t>10А/26.01/2</t>
  </si>
  <si>
    <t>10А/15.02/2</t>
  </si>
  <si>
    <t>10А/18.03/2</t>
  </si>
  <si>
    <t>10А/04.04, 26.04/2</t>
  </si>
  <si>
    <t>10А/16.05/4</t>
  </si>
  <si>
    <t>5А/08.02/1, 5Б/08.02/2, 5В/08.02/5, 5Г/08.02/3</t>
  </si>
  <si>
    <t>5А/25.04/1, 5Б/25.042/2, 5В/25.04/5, 5Г/25.04/3</t>
  </si>
  <si>
    <t>5А/21.05/1, 5Б/21.05/2, 5В/21.05/5, 5Г/21.05/3</t>
  </si>
  <si>
    <t>6А/29.01/4, 6Б/29.01/4, 6В/29.01/3</t>
  </si>
  <si>
    <t>6А/03.04/4, 6Б/03.04/4, 6В/03.04/3</t>
  </si>
  <si>
    <t>6А/21.05/4, 6Б/21.05/4, 6В/21.05/3</t>
  </si>
  <si>
    <t>9А/19.01/5, 9Б/23.01/2, 9В/23.01/4</t>
  </si>
  <si>
    <t>9А/07.02, 26.02/5, 9Б/07.02, 26.02/2, 9В/07.02, 26.02/4</t>
  </si>
  <si>
    <t>9А/05.04/4, 9Б/08.04/4, 9В/05.04/5</t>
  </si>
  <si>
    <t>9А/06.05/4, 9Б/06.05/4, 9В/06.05/5</t>
  </si>
  <si>
    <t>9А/06.02/5, 9Б/02.02/2, 9В/02.02/4</t>
  </si>
  <si>
    <t>9А/05.03/5, 9Б/01.03/2, 9В/01.03/1</t>
  </si>
  <si>
    <t>9А/16.04/5, 9Б/12.04/2, 9В/12.04/1</t>
  </si>
  <si>
    <t>5А/26.01/2, 5Б/26.01/3, 5В/26.01/4, 5Г/26.01/5</t>
  </si>
  <si>
    <t>5А/15.02/3, 5Б/15.02/2, 5В/15.02/1, 5Г/15.02/5</t>
  </si>
  <si>
    <t>5А/14.03/2, 5Б/14.03/3, 5В/14.03/4, 5Г/14.03/5</t>
  </si>
  <si>
    <t>5А/12.04/2, 5Б/12.04/3, 5В/12.04/4, 5Г/12.04/5</t>
  </si>
  <si>
    <t>5А/16.05/2, 5Б/16.05/3, 5В/16.05/4, 5Г/16.05/5</t>
  </si>
  <si>
    <t>6А/18.01/4, 6Б/18.01/1, 6В/12.01/1</t>
  </si>
  <si>
    <t>6А/29.02/5, 6Б/19.02/2</t>
  </si>
  <si>
    <t>6В/07.03/1</t>
  </si>
  <si>
    <t>6А/10.05/3, 6Б/10.05/4, 6В/10.05/4</t>
  </si>
  <si>
    <t>7А/18.01/3, 7Б/18.01/1, 7В/12.01/5</t>
  </si>
  <si>
    <t>7А/15.02/3, 7Б/15.02/2, 7В/09.02/4</t>
  </si>
  <si>
    <t>7А/07.03/1, 7Б/07.03/3, 7В/05.03/4</t>
  </si>
  <si>
    <t>8А/06.02/4, 8Б/09.02/1, 8В/13.02/5, 8Г/15.02/5</t>
  </si>
  <si>
    <t>8А/12.01/5, 8Б/12.01/2, 8В/15.01/5, 8Г/12.01/5</t>
  </si>
  <si>
    <t>8А/12.03/5, 8Б/15.03/2, 8В/18.03/5, 8Г/21.03/5</t>
  </si>
  <si>
    <t>8А/12.042/4, 8Б/17.04/1, 8В/16.04/1, 8Г/22.04/1</t>
  </si>
  <si>
    <t>9А/25.01/2, 9Б/25.01/4, 9В/23.01/2</t>
  </si>
  <si>
    <t>9А/28.02/5, 9Б/28.02/4, 9В/27.02/1</t>
  </si>
  <si>
    <t>9А/04.04/2, 9Б/04.04/4, 9В/08.04/1</t>
  </si>
  <si>
    <t>9А/16.05/2, 9Б/16.05/4, 9В/14.05/1</t>
  </si>
  <si>
    <t>11А/07.02/3</t>
  </si>
  <si>
    <t>11А/12.02/4</t>
  </si>
  <si>
    <t>10А/25.04/3</t>
  </si>
  <si>
    <t xml:space="preserve"> 6Б/05.04/5, 6В/05.04/3</t>
  </si>
  <si>
    <t>6А/08.05/4</t>
  </si>
  <si>
    <t>7А/07.05/1, 7Б/07.05/3, 7В/07.05/2</t>
  </si>
  <si>
    <t>8А/07.02/5, 8Б/06.02/4, 8В/06.02/5, 8Г/06.02/3</t>
  </si>
  <si>
    <t>8А/20.03/5, 8Б/19.03/4, 8В/19.03/5, 8Г/19.03/3</t>
  </si>
  <si>
    <t>8А/08.05/5, 8Б/07.05/4, 8В/07.05/5, 8Г/07.05/3</t>
  </si>
  <si>
    <t>9А/17.05/1, 9Б/17.05/5, 9В/14.05/2</t>
  </si>
  <si>
    <t>9А/05.02/2, 9Б/04.02/1, 9В/04.02/2</t>
  </si>
  <si>
    <t>9А/19.04/2, 9Б/18.04/1, 9В/18.04/2</t>
  </si>
  <si>
    <t>9А/08.05/2, 9Б/07.05/1, 9В/07.054/2</t>
  </si>
  <si>
    <t>5А/05.02/4, 5Б/05.02/5, 5В/05.02/3, 5Г/05.02/1</t>
  </si>
  <si>
    <t>5А/10.04/4, 5Б/10.04/5, 5В/10.04/3, 5Г/10.04/2</t>
  </si>
  <si>
    <t>5А/20.05/4, 5Б/20.05/5, 5В/20.05/3, 5Г/20.05/2</t>
  </si>
  <si>
    <t>5А/24.01/2, 5Б/24.01/1, 5В/24.01/4, 5Г/24.01/5</t>
  </si>
  <si>
    <t>5А/13.05/2, 5Б/13.05/1, 5В/13.05/4, 5Г/13.05/5</t>
  </si>
  <si>
    <t>7А/01.02/2, 7Б/02.02/1, 7В/01.02/4</t>
  </si>
  <si>
    <t>8А/11.04/3, 8Б/11.04/1, 8В/11.04/2, 8Г/12.04/5</t>
  </si>
  <si>
    <t>9А/22.01/2, 9Б/22.01/4, 9В/22.01/5</t>
  </si>
  <si>
    <t>9А/04.03/2, 9Б/04.03/4, 9В/04.03/5</t>
  </si>
  <si>
    <t>10А/12.02/5</t>
  </si>
  <si>
    <t>10А/15.04/5</t>
  </si>
  <si>
    <t>11А/29.02/2</t>
  </si>
  <si>
    <t>11А/11.04/2</t>
  </si>
  <si>
    <t>7А/19.01/3,  7Б/23.01/5, 7В/23.01/4</t>
  </si>
  <si>
    <t>7А/01.03/3,  7Б/04.03/5, 7В/04.03/4</t>
  </si>
  <si>
    <t>7А/20.05/3,  7Б/17.05/5, 7В/17.05/4</t>
  </si>
  <si>
    <t>8А/09.04/1, 8Б/09.04/3, 8В/09.041/5, 8Г/12.04/3</t>
  </si>
  <si>
    <t>8А/20.05/2, 8Б/17.05/3, 8В/17.05/5, 8Г/20.05/2</t>
  </si>
  <si>
    <t>9А/12.01/5, 9Б/12.01/1, 9В/12.01/3</t>
  </si>
  <si>
    <t>9А/03.04/5, 9Б/03.04/1, 9В/03.04/3</t>
  </si>
  <si>
    <t>9А/06.05, 21.05/5, 9Б/06.05, 21.05/1, 9В/06.05, 21.05/3</t>
  </si>
  <si>
    <t>10А/05.03/3</t>
  </si>
  <si>
    <t>10А/03.05/1</t>
  </si>
  <si>
    <t>11А/20.02/1</t>
  </si>
  <si>
    <t>11А/24.04/1</t>
  </si>
  <si>
    <t>с 01.03 по 22.03.2024г.</t>
  </si>
  <si>
    <t>10А/26.03/2</t>
  </si>
  <si>
    <t>10А/27.03/2</t>
  </si>
  <si>
    <t>5А/15.03/4, 5Б/15.03/5, 5В/15.03/3, 5Г/15.03/2</t>
  </si>
  <si>
    <t>6А/01.04/1, 6Б/02.04/2, 6В/01.04/3</t>
  </si>
  <si>
    <t>8А/30.01/4, 8Б/30.01/3, 8В/30.01/5, 8Г/30.01/3</t>
  </si>
  <si>
    <t>8А/07.05/4, 8Б/14.05/1, 8В/13.05/1, 8Г/13.05/1</t>
  </si>
  <si>
    <t>8А/16.05/2, 8Б/18.05/5, 8В/16.05/4, 8Г/15.05/2</t>
  </si>
  <si>
    <t>7А/13.04/2, 7Б/13.04/2, 7В/08.04/2</t>
  </si>
  <si>
    <t>10А/14.02/3</t>
  </si>
  <si>
    <t>10А/11.04/5</t>
  </si>
  <si>
    <t>10А/17.05/5</t>
  </si>
  <si>
    <t>11А/18.01/2</t>
  </si>
  <si>
    <t>11А/19.01/5</t>
  </si>
  <si>
    <t>11А/13.04/3</t>
  </si>
  <si>
    <t>11А/14.05/3</t>
  </si>
  <si>
    <t>11А/27.03/1</t>
  </si>
  <si>
    <t>9А/27.03/1, 9Б/27.03/1, 9В/27.03/1</t>
  </si>
  <si>
    <t>2А/17.04/1, 2Б/17.04/5, 2В/17.04/2, 2Г/16.04/5</t>
  </si>
  <si>
    <t>самбо</t>
  </si>
  <si>
    <t>2А/07.03/2, 2Б/21.03/3, 2В/11.03/2, 2Г/11.03/3</t>
  </si>
  <si>
    <t>2А/13.03/3, 2Б/20.03/2, 2В/12.03/3, 2Г/14.03/2</t>
  </si>
  <si>
    <t>3А/22.03/2, 3Б/22.03/3, 3В/14.03/2</t>
  </si>
  <si>
    <t>3Г/04.04/2</t>
  </si>
  <si>
    <t>3А/11.04/4, 3Б/11.04/1, 3В/10.04/3, 3Г/10.04/4</t>
  </si>
  <si>
    <t>3А/10.04/4, 3Б/09.04/3, 3В/09.04/3, 3Г/12.04/4</t>
  </si>
  <si>
    <t>4А/21.03/2, 4Б/21.03/3, 4В/14.03/3</t>
  </si>
  <si>
    <t>4А/20.03/2, 4Б/20.03/3, 4В/20.03/2</t>
  </si>
  <si>
    <t>2А/23.04/4, 2Б/23.04/4, 2В/25.04/1, 2Г/25.04/4</t>
  </si>
  <si>
    <t>3А/26.04/1, 3Б/24.04/2, 3В/25.04/2, 3Г/25.04/3</t>
  </si>
  <si>
    <t>4А/26.04/4, 4Б/26.04/2, 4В/26.04/3</t>
  </si>
  <si>
    <t>5А/23.04/5, 5Б/23.04/1, 5В/22.04/2, 5Г/24.04/6</t>
  </si>
  <si>
    <t>7А/14.03/5,  7Б/20.03/6, 7В/14.03/4</t>
  </si>
  <si>
    <t>8А/13.03/1, 8Б/11.03/6, 8В/11.03/1, 8Г/11.03/5</t>
  </si>
  <si>
    <t>2А/08.05/1, 2Б/02.05/4, 2В/03.05/4, 2Г/07.05/3</t>
  </si>
  <si>
    <t>5А/17.05/2, 5Б/14.05/2, 5В/15.05/6, 5Г/15.05/5</t>
  </si>
  <si>
    <t>5А/22.03/6, 5Б/20.03/5, 5В/19.03/6, 5Г/18.03/4</t>
  </si>
  <si>
    <t>6А/14.03/3, 6Б/14.03/1, 6В/13.03/5</t>
  </si>
  <si>
    <t>6А/21.03/5, 6Б/18.03/6, 6В/18.03/1</t>
  </si>
  <si>
    <t>7А/16.04/4, 7Б/17.04/4, 7В/17.04/5</t>
  </si>
  <si>
    <t>8А/22.04/5, 8Б/25.04/2, 8В/26.04/5, 8Г/25.04/3</t>
  </si>
  <si>
    <t>8А/28.03/1, 8Б/28.03/2, 8В/29.03/1, 8Г/29.03/2</t>
  </si>
  <si>
    <t>5А/07.03/5, 5Б/01.03/4, 5В/01.03/6, 5Г/12.03/6</t>
  </si>
  <si>
    <t>5А/13.03/2, 5Б/11.03/3, 5В/13.03/3, 5Г/11.03/5</t>
  </si>
  <si>
    <t>6А/07.03/4, 6Б/11.03/2, 6В/12.03/3</t>
  </si>
  <si>
    <t>6А/18.03/2, 6Б/20.03/2, 6В/20.03/5</t>
  </si>
  <si>
    <t>7А/21.03/6,  7Б/18.03/3, 7В/12.03/3</t>
  </si>
  <si>
    <t>7А/29.02/6, 7Б/29.02/2, 7В/29.02/5</t>
  </si>
  <si>
    <t>8А/22.03/5, 8Б/22.03/2, 8В/13.03/5, 8Г/15.03/2</t>
  </si>
  <si>
    <t>8А/21.03/6, 8Б/21.03/4, 8В/22.03/1, 8Г/22.03/2</t>
  </si>
  <si>
    <t>2А/25.01/1, 2Б/24.01/3, 2В/24.01/5, 2Г/24.01/4</t>
  </si>
  <si>
    <t>3А/31.01/4, 3Б/25.01/1, 3В/31.01/1, 3Г/31.01/2</t>
  </si>
  <si>
    <t>4А/ 25.01/5, 4Б/31.01/5, 4В/31.01/1</t>
  </si>
  <si>
    <t>5А/25.01/5, 5Б/25.01/6, 5В/25.01/1, 5Г/31.01/4</t>
  </si>
  <si>
    <t>6А/24.01/6, 6Б/25.01/2, 6В/25.01/1</t>
  </si>
  <si>
    <t>7А/26.01/3,  7Б/26.01/4, 7В/26.01/5</t>
  </si>
  <si>
    <t>7А/13.05/1, 7Б/14.05/3, 7В/08.05/4</t>
  </si>
  <si>
    <t>7А/19.05/5, 7Б/20.05/6, 7В/19.05/6</t>
  </si>
  <si>
    <t>8А/26.01/1, 8Б/25.01/1, 8В/23.01/6, 8Г/26.01/6</t>
  </si>
  <si>
    <t>9А/18.01/3, 9Б/18.01/5, 9В/24.01/6</t>
  </si>
  <si>
    <t>10А/25.01/2</t>
  </si>
  <si>
    <t>11А/25.01/3</t>
  </si>
  <si>
    <t>11А/02.05/6</t>
  </si>
  <si>
    <t>11А/13.05/2</t>
  </si>
  <si>
    <t>10А/08.05/6</t>
  </si>
  <si>
    <t>10А/28.03/3</t>
  </si>
  <si>
    <t>10А/02.05/4</t>
  </si>
  <si>
    <t>10А/24.04/3</t>
  </si>
  <si>
    <t>10А/19.04/6</t>
  </si>
  <si>
    <t>11А/17.05/3</t>
  </si>
  <si>
    <t>11А/10.05/6</t>
  </si>
  <si>
    <t>11А/30.04/6</t>
  </si>
  <si>
    <t>11А/17.04/4</t>
  </si>
  <si>
    <t>9А/09.05/5, 9Б/10.05/4, 9В/13.05/4</t>
  </si>
  <si>
    <t>9А/13.01/1, 9Б/13.01/2, 9В/13.01/3</t>
  </si>
  <si>
    <t>8А/14.05/2, 8Б/10.05/3, 8В/15.05/1, 8Г/14.05/1</t>
  </si>
  <si>
    <t>5А/15.05/3, 5Б/15.05/4, 5В/08.05/1, 5Г/08.05/2</t>
  </si>
  <si>
    <t>6А/14.05/5, 6Б/14.05/6, 6В/13.05/6</t>
  </si>
  <si>
    <t>7А/06.03/3, 7Б/06.03/5, 7В/06.03/3</t>
  </si>
  <si>
    <t>7А/16.05/1, 7Б/16.05/4, 7В/20.05/1</t>
  </si>
  <si>
    <t>Введение в новейшую истории России</t>
  </si>
  <si>
    <t>9А/24.04/5, 9Б/30.04/6, 9В/29.04/6</t>
  </si>
  <si>
    <t>9А/02.05/6, 9Б/02.05/5, 9В/02.05/6</t>
  </si>
  <si>
    <t>2А/18.03/3, 2Б/21.03/1, 2В/21.03/4, 2Г/18.03/1</t>
  </si>
  <si>
    <t>4А/19.05/1, 4Б/19.05/1, 4В/16.05/1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</si>
</sst>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8" fillId="0" borderId="0">
      <alignment vertical="center"/>
    </xf>
    <xf numFmtId="0" fontId="13" fillId="0" borderId="0">
      <alignment vertical="center"/>
    </xf>
  </cellStyleXfs>
  <cellXfs count="117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left" vertical="center" wrapText="1"/>
    </xf>
    <xf numFmtId="0" fontId="3" fillId="2" borderId="0" xfId="0" applyFont="1" applyFill="1"/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9" fillId="4" borderId="4" xfId="2" applyFont="1" applyFill="1" applyBorder="1" applyAlignment="1">
      <alignment horizontal="left" vertical="center" wrapText="1"/>
    </xf>
    <xf numFmtId="0" fontId="9" fillId="2" borderId="4" xfId="2" applyFont="1" applyFill="1" applyBorder="1" applyAlignment="1">
      <alignment horizontal="left" vertical="center" wrapText="1"/>
    </xf>
    <xf numFmtId="0" fontId="10" fillId="2" borderId="4" xfId="2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3" fillId="3" borderId="9" xfId="0" applyFont="1" applyFill="1" applyBorder="1"/>
    <xf numFmtId="0" fontId="3" fillId="2" borderId="9" xfId="0" applyFont="1" applyFill="1" applyBorder="1"/>
    <xf numFmtId="0" fontId="4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/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wrapText="1"/>
    </xf>
    <xf numFmtId="0" fontId="11" fillId="3" borderId="9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1" fontId="11" fillId="2" borderId="9" xfId="0" applyNumberFormat="1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right" wrapText="1"/>
    </xf>
    <xf numFmtId="14" fontId="12" fillId="2" borderId="1" xfId="0" applyNumberFormat="1" applyFont="1" applyFill="1" applyBorder="1" applyAlignment="1">
      <alignment horizontal="right" wrapText="1"/>
    </xf>
    <xf numFmtId="0" fontId="12" fillId="2" borderId="4" xfId="0" applyFont="1" applyFill="1" applyBorder="1" applyAlignment="1">
      <alignment horizontal="right"/>
    </xf>
    <xf numFmtId="0" fontId="12" fillId="2" borderId="8" xfId="0" applyFont="1" applyFill="1" applyBorder="1" applyAlignment="1">
      <alignment horizontal="right"/>
    </xf>
    <xf numFmtId="0" fontId="12" fillId="2" borderId="2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11" fillId="3" borderId="1" xfId="0" applyFont="1" applyFill="1" applyBorder="1" applyAlignment="1">
      <alignment horizontal="center" vertical="center"/>
    </xf>
    <xf numFmtId="0" fontId="14" fillId="4" borderId="1" xfId="3" applyFont="1" applyFill="1" applyBorder="1">
      <alignment vertical="center"/>
    </xf>
    <xf numFmtId="0" fontId="6" fillId="2" borderId="0" xfId="0" applyFont="1" applyFill="1" applyBorder="1" applyAlignment="1">
      <alignment horizontal="left" vertical="center" wrapText="1"/>
    </xf>
    <xf numFmtId="0" fontId="15" fillId="2" borderId="9" xfId="0" applyFont="1" applyFill="1" applyBorder="1"/>
    <xf numFmtId="0" fontId="18" fillId="2" borderId="1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1" fontId="12" fillId="3" borderId="1" xfId="0" applyNumberFormat="1" applyFont="1" applyFill="1" applyBorder="1" applyAlignment="1">
      <alignment horizontal="right"/>
    </xf>
    <xf numFmtId="14" fontId="15" fillId="2" borderId="1" xfId="0" applyNumberFormat="1" applyFont="1" applyFill="1" applyBorder="1" applyAlignment="1">
      <alignment horizontal="right" wrapText="1"/>
    </xf>
    <xf numFmtId="14" fontId="12" fillId="2" borderId="1" xfId="0" applyNumberFormat="1" applyFont="1" applyFill="1" applyBorder="1" applyAlignment="1">
      <alignment horizontal="right"/>
    </xf>
    <xf numFmtId="0" fontId="12" fillId="3" borderId="1" xfId="0" applyFont="1" applyFill="1" applyBorder="1"/>
    <xf numFmtId="0" fontId="12" fillId="3" borderId="4" xfId="0" applyFont="1" applyFill="1" applyBorder="1"/>
    <xf numFmtId="0" fontId="12" fillId="2" borderId="1" xfId="0" applyFont="1" applyFill="1" applyBorder="1" applyAlignment="1">
      <alignment horizontal="right"/>
    </xf>
    <xf numFmtId="0" fontId="12" fillId="2" borderId="1" xfId="0" applyFont="1" applyFill="1" applyBorder="1" applyAlignment="1">
      <alignment horizontal="right" wrapText="1"/>
    </xf>
    <xf numFmtId="0" fontId="15" fillId="2" borderId="1" xfId="0" applyFont="1" applyFill="1" applyBorder="1" applyAlignment="1">
      <alignment horizontal="right" wrapText="1"/>
    </xf>
    <xf numFmtId="0" fontId="12" fillId="2" borderId="0" xfId="0" applyFont="1" applyFill="1" applyAlignment="1">
      <alignment horizontal="right"/>
    </xf>
    <xf numFmtId="0" fontId="20" fillId="2" borderId="0" xfId="0" applyFont="1" applyFill="1" applyBorder="1" applyAlignment="1">
      <alignment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vertical="center" wrapText="1"/>
    </xf>
    <xf numFmtId="0" fontId="21" fillId="2" borderId="0" xfId="0" applyFont="1" applyFill="1" applyBorder="1" applyAlignment="1">
      <alignment horizontal="left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horizontal="center" vertical="center" wrapText="1"/>
    </xf>
    <xf numFmtId="0" fontId="12" fillId="3" borderId="8" xfId="0" applyFont="1" applyFill="1" applyBorder="1"/>
    <xf numFmtId="0" fontId="12" fillId="3" borderId="2" xfId="0" applyFont="1" applyFill="1" applyBorder="1"/>
    <xf numFmtId="0" fontId="12" fillId="2" borderId="8" xfId="0" applyFont="1" applyFill="1" applyBorder="1"/>
    <xf numFmtId="0" fontId="12" fillId="2" borderId="2" xfId="0" applyFont="1" applyFill="1" applyBorder="1"/>
    <xf numFmtId="0" fontId="15" fillId="2" borderId="4" xfId="0" applyFont="1" applyFill="1" applyBorder="1"/>
    <xf numFmtId="0" fontId="12" fillId="2" borderId="1" xfId="0" applyFont="1" applyFill="1" applyBorder="1"/>
    <xf numFmtId="14" fontId="12" fillId="2" borderId="1" xfId="0" applyNumberFormat="1" applyFont="1" applyFill="1" applyBorder="1"/>
    <xf numFmtId="1" fontId="12" fillId="3" borderId="1" xfId="0" applyNumberFormat="1" applyFont="1" applyFill="1" applyBorder="1"/>
    <xf numFmtId="0" fontId="15" fillId="2" borderId="9" xfId="0" applyFont="1" applyFill="1" applyBorder="1" applyAlignment="1">
      <alignment wrapText="1"/>
    </xf>
    <xf numFmtId="0" fontId="12" fillId="2" borderId="2" xfId="0" applyFont="1" applyFill="1" applyBorder="1" applyAlignment="1">
      <alignment wrapText="1"/>
    </xf>
    <xf numFmtId="0" fontId="15" fillId="2" borderId="4" xfId="0" applyFont="1" applyFill="1" applyBorder="1" applyAlignment="1">
      <alignment horizontal="right" wrapText="1"/>
    </xf>
    <xf numFmtId="0" fontId="12" fillId="2" borderId="8" xfId="0" applyFont="1" applyFill="1" applyBorder="1" applyAlignment="1">
      <alignment horizontal="right" wrapText="1"/>
    </xf>
    <xf numFmtId="0" fontId="12" fillId="2" borderId="2" xfId="0" applyFont="1" applyFill="1" applyBorder="1" applyAlignment="1">
      <alignment horizontal="right" wrapText="1"/>
    </xf>
    <xf numFmtId="0" fontId="22" fillId="3" borderId="1" xfId="0" applyFont="1" applyFill="1" applyBorder="1" applyAlignment="1">
      <alignment horizontal="center" vertical="center"/>
    </xf>
    <xf numFmtId="0" fontId="22" fillId="3" borderId="4" xfId="0" applyFont="1" applyFill="1" applyBorder="1" applyAlignment="1">
      <alignment horizontal="center" vertical="center"/>
    </xf>
    <xf numFmtId="0" fontId="22" fillId="3" borderId="9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wrapText="1"/>
    </xf>
    <xf numFmtId="0" fontId="12" fillId="2" borderId="8" xfId="0" applyFont="1" applyFill="1" applyBorder="1" applyAlignment="1">
      <alignment wrapText="1"/>
    </xf>
    <xf numFmtId="0" fontId="15" fillId="2" borderId="4" xfId="0" applyFont="1" applyFill="1" applyBorder="1" applyAlignment="1">
      <alignment wrapText="1"/>
    </xf>
    <xf numFmtId="14" fontId="12" fillId="2" borderId="1" xfId="0" applyNumberFormat="1" applyFont="1" applyFill="1" applyBorder="1" applyAlignment="1">
      <alignment wrapText="1"/>
    </xf>
    <xf numFmtId="0" fontId="15" fillId="2" borderId="9" xfId="0" applyFont="1" applyFill="1" applyBorder="1" applyAlignment="1">
      <alignment horizontal="right" wrapText="1"/>
    </xf>
    <xf numFmtId="0" fontId="15" fillId="2" borderId="9" xfId="0" applyFont="1" applyFill="1" applyBorder="1" applyAlignment="1">
      <alignment horizontal="right"/>
    </xf>
    <xf numFmtId="0" fontId="15" fillId="4" borderId="1" xfId="3" applyFont="1" applyFill="1" applyBorder="1">
      <alignment vertical="center"/>
    </xf>
    <xf numFmtId="0" fontId="12" fillId="2" borderId="1" xfId="0" applyFont="1" applyFill="1" applyBorder="1" applyAlignment="1">
      <alignment horizontal="left" wrapText="1"/>
    </xf>
    <xf numFmtId="0" fontId="15" fillId="4" borderId="9" xfId="3" applyFont="1" applyFill="1" applyBorder="1">
      <alignment vertical="center"/>
    </xf>
    <xf numFmtId="0" fontId="12" fillId="2" borderId="10" xfId="0" applyFont="1" applyFill="1" applyBorder="1"/>
    <xf numFmtId="0" fontId="12" fillId="2" borderId="11" xfId="0" applyFont="1" applyFill="1" applyBorder="1" applyAlignment="1">
      <alignment wrapText="1"/>
    </xf>
    <xf numFmtId="0" fontId="15" fillId="2" borderId="12" xfId="0" applyFont="1" applyFill="1" applyBorder="1"/>
    <xf numFmtId="0" fontId="12" fillId="2" borderId="0" xfId="0" applyFont="1" applyFill="1"/>
    <xf numFmtId="0" fontId="15" fillId="2" borderId="0" xfId="0" applyFont="1" applyFill="1"/>
    <xf numFmtId="0" fontId="22" fillId="2" borderId="8" xfId="0" applyFont="1" applyFill="1" applyBorder="1" applyAlignment="1">
      <alignment horizontal="center" vertical="center"/>
    </xf>
    <xf numFmtId="1" fontId="22" fillId="2" borderId="9" xfId="0" applyNumberFormat="1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top" wrapText="1"/>
    </xf>
    <xf numFmtId="0" fontId="4" fillId="2" borderId="23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4" fillId="2" borderId="22" xfId="0" applyFont="1" applyFill="1" applyBorder="1" applyAlignment="1">
      <alignment horizontal="center" vertical="top" wrapText="1"/>
    </xf>
    <xf numFmtId="0" fontId="16" fillId="0" borderId="24" xfId="0" applyFont="1" applyBorder="1" applyAlignment="1">
      <alignment horizontal="left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4" xfId="2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2" xfId="1"/>
    <cellStyle name="Обычный_Лист1" xfId="2"/>
    <cellStyle name="Обычный_Лист1_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160"/>
  <sheetViews>
    <sheetView tabSelected="1" zoomScale="70" zoomScaleNormal="70" workbookViewId="0">
      <pane ySplit="4" topLeftCell="A131" activePane="bottomLeft" state="frozen"/>
      <selection pane="bottomLeft" activeCell="L1" sqref="L1:S1"/>
    </sheetView>
  </sheetViews>
  <sheetFormatPr defaultRowHeight="15" x14ac:dyDescent="0.25"/>
  <cols>
    <col min="1" max="1" width="3.28515625" style="1" customWidth="1"/>
    <col min="2" max="2" width="21" style="2" customWidth="1"/>
    <col min="3" max="3" width="15.5703125" style="89" customWidth="1"/>
    <col min="4" max="4" width="15.7109375" style="47" customWidth="1"/>
    <col min="5" max="5" width="7.28515625" style="90" customWidth="1"/>
    <col min="6" max="6" width="16.140625" style="89" customWidth="1"/>
    <col min="7" max="7" width="15.28515625" style="89" customWidth="1"/>
    <col min="8" max="8" width="7.42578125" style="90" customWidth="1"/>
    <col min="9" max="9" width="16" style="89" customWidth="1"/>
    <col min="10" max="10" width="14.7109375" style="89" customWidth="1"/>
    <col min="11" max="11" width="8.7109375" style="90" customWidth="1"/>
    <col min="12" max="12" width="16.140625" style="89" customWidth="1"/>
    <col min="13" max="13" width="17.28515625" style="89" customWidth="1"/>
    <col min="14" max="14" width="9.5703125" style="90" customWidth="1"/>
    <col min="15" max="15" width="16.140625" style="89" customWidth="1"/>
    <col min="16" max="16" width="16.28515625" style="89" customWidth="1"/>
    <col min="17" max="17" width="9.5703125" style="3" customWidth="1"/>
    <col min="18" max="19" width="14.140625" style="3" customWidth="1"/>
    <col min="20" max="16384" width="9.140625" style="1"/>
  </cols>
  <sheetData>
    <row r="1" spans="2:20" s="5" customFormat="1" ht="83.25" customHeight="1" x14ac:dyDescent="0.25">
      <c r="B1" s="100" t="s">
        <v>54</v>
      </c>
      <c r="C1" s="100"/>
      <c r="D1" s="100"/>
      <c r="E1" s="110"/>
      <c r="F1" s="110"/>
      <c r="G1" s="110"/>
      <c r="H1" s="110"/>
      <c r="I1" s="110"/>
      <c r="J1" s="110"/>
      <c r="K1" s="48"/>
      <c r="L1" s="109"/>
      <c r="M1" s="109"/>
      <c r="N1" s="109"/>
      <c r="O1" s="109"/>
      <c r="P1" s="109"/>
      <c r="Q1" s="109"/>
      <c r="R1" s="109"/>
      <c r="S1" s="109"/>
    </row>
    <row r="2" spans="2:20" s="5" customFormat="1" ht="71.25" customHeight="1" thickBot="1" x14ac:dyDescent="0.3">
      <c r="B2" s="111"/>
      <c r="C2" s="111"/>
      <c r="D2" s="111"/>
      <c r="E2" s="49"/>
      <c r="F2" s="110" t="s">
        <v>53</v>
      </c>
      <c r="G2" s="110"/>
      <c r="H2" s="110"/>
      <c r="I2" s="110"/>
      <c r="J2" s="110"/>
      <c r="K2" s="110"/>
      <c r="L2" s="50"/>
      <c r="M2" s="51"/>
      <c r="N2" s="51"/>
      <c r="O2" s="50"/>
      <c r="P2" s="51"/>
      <c r="Q2" s="35"/>
      <c r="R2" s="7"/>
      <c r="S2" s="7"/>
    </row>
    <row r="3" spans="2:20" s="6" customFormat="1" ht="21.75" customHeight="1" x14ac:dyDescent="0.25">
      <c r="B3" s="106" t="s">
        <v>12</v>
      </c>
      <c r="C3" s="101" t="s">
        <v>55</v>
      </c>
      <c r="D3" s="102"/>
      <c r="E3" s="103"/>
      <c r="F3" s="104" t="s">
        <v>56</v>
      </c>
      <c r="G3" s="102"/>
      <c r="H3" s="105"/>
      <c r="I3" s="101" t="s">
        <v>57</v>
      </c>
      <c r="J3" s="102"/>
      <c r="K3" s="105"/>
      <c r="L3" s="101" t="s">
        <v>58</v>
      </c>
      <c r="M3" s="102"/>
      <c r="N3" s="103"/>
      <c r="O3" s="112" t="s">
        <v>59</v>
      </c>
      <c r="P3" s="113"/>
      <c r="Q3" s="114"/>
      <c r="R3" s="17"/>
      <c r="S3" s="18"/>
    </row>
    <row r="4" spans="2:20" s="4" customFormat="1" ht="111.75" customHeight="1" x14ac:dyDescent="0.25">
      <c r="B4" s="107"/>
      <c r="C4" s="52" t="s">
        <v>16</v>
      </c>
      <c r="D4" s="37" t="s">
        <v>0</v>
      </c>
      <c r="E4" s="53" t="s">
        <v>13</v>
      </c>
      <c r="F4" s="54" t="s">
        <v>16</v>
      </c>
      <c r="G4" s="37" t="s">
        <v>0</v>
      </c>
      <c r="H4" s="55" t="s">
        <v>1</v>
      </c>
      <c r="I4" s="52" t="s">
        <v>16</v>
      </c>
      <c r="J4" s="37" t="s">
        <v>0</v>
      </c>
      <c r="K4" s="55" t="s">
        <v>1</v>
      </c>
      <c r="L4" s="52" t="s">
        <v>16</v>
      </c>
      <c r="M4" s="37" t="s">
        <v>0</v>
      </c>
      <c r="N4" s="53" t="s">
        <v>1</v>
      </c>
      <c r="O4" s="54" t="s">
        <v>16</v>
      </c>
      <c r="P4" s="37" t="s">
        <v>0</v>
      </c>
      <c r="Q4" s="15" t="s">
        <v>1</v>
      </c>
      <c r="R4" s="98" t="s">
        <v>17</v>
      </c>
      <c r="S4" s="96" t="s">
        <v>18</v>
      </c>
    </row>
    <row r="5" spans="2:20" s="4" customFormat="1" ht="79.5" customHeight="1" thickBot="1" x14ac:dyDescent="0.3">
      <c r="B5" s="108"/>
      <c r="C5" s="56" t="s">
        <v>14</v>
      </c>
      <c r="D5" s="38" t="s">
        <v>14</v>
      </c>
      <c r="E5" s="57" t="s">
        <v>15</v>
      </c>
      <c r="F5" s="58" t="s">
        <v>14</v>
      </c>
      <c r="G5" s="38" t="s">
        <v>14</v>
      </c>
      <c r="H5" s="59" t="s">
        <v>15</v>
      </c>
      <c r="I5" s="56" t="s">
        <v>14</v>
      </c>
      <c r="J5" s="38" t="s">
        <v>14</v>
      </c>
      <c r="K5" s="59" t="s">
        <v>15</v>
      </c>
      <c r="L5" s="56" t="s">
        <v>14</v>
      </c>
      <c r="M5" s="38" t="s">
        <v>14</v>
      </c>
      <c r="N5" s="57" t="s">
        <v>15</v>
      </c>
      <c r="O5" s="58" t="s">
        <v>14</v>
      </c>
      <c r="P5" s="38" t="s">
        <v>14</v>
      </c>
      <c r="Q5" s="20" t="s">
        <v>15</v>
      </c>
      <c r="R5" s="99"/>
      <c r="S5" s="97"/>
    </row>
    <row r="6" spans="2:20" ht="19.5" customHeight="1" x14ac:dyDescent="0.25">
      <c r="B6" s="19" t="s">
        <v>3</v>
      </c>
      <c r="C6" s="60">
        <v>0</v>
      </c>
      <c r="D6" s="39">
        <v>3</v>
      </c>
      <c r="E6" s="13">
        <f>SUM(E7:E16)</f>
        <v>3</v>
      </c>
      <c r="F6" s="60">
        <v>0</v>
      </c>
      <c r="G6" s="39">
        <v>2</v>
      </c>
      <c r="H6" s="13">
        <f>SUM(H7:H16)</f>
        <v>2</v>
      </c>
      <c r="I6" s="60">
        <v>0</v>
      </c>
      <c r="J6" s="39">
        <v>6</v>
      </c>
      <c r="K6" s="13">
        <f>SUM(K7:K16)</f>
        <v>6</v>
      </c>
      <c r="L6" s="60">
        <v>0</v>
      </c>
      <c r="M6" s="39">
        <v>4</v>
      </c>
      <c r="N6" s="13">
        <f>SUM(N7:N16)</f>
        <v>4</v>
      </c>
      <c r="O6" s="61">
        <v>0</v>
      </c>
      <c r="P6" s="39">
        <v>4</v>
      </c>
      <c r="Q6" s="13">
        <f>SUM(Q7:Q16)</f>
        <v>4</v>
      </c>
      <c r="R6" s="22">
        <f>E6+H6+K6+N6+Q6</f>
        <v>19</v>
      </c>
      <c r="S6" s="23"/>
    </row>
    <row r="7" spans="2:20" ht="61.5" customHeight="1" x14ac:dyDescent="0.25">
      <c r="B7" s="9" t="s">
        <v>19</v>
      </c>
      <c r="C7" s="62"/>
      <c r="D7" s="28" t="s">
        <v>87</v>
      </c>
      <c r="E7" s="36">
        <v>1</v>
      </c>
      <c r="F7" s="63"/>
      <c r="G7" s="28" t="s">
        <v>88</v>
      </c>
      <c r="H7" s="64">
        <v>1</v>
      </c>
      <c r="I7" s="62"/>
      <c r="J7" s="28" t="s">
        <v>89</v>
      </c>
      <c r="K7" s="64">
        <v>1</v>
      </c>
      <c r="L7" s="62"/>
      <c r="M7" s="28" t="s">
        <v>90</v>
      </c>
      <c r="N7" s="36">
        <v>1</v>
      </c>
      <c r="O7" s="63"/>
      <c r="P7" s="28" t="s">
        <v>91</v>
      </c>
      <c r="Q7" s="16">
        <v>1</v>
      </c>
      <c r="R7" s="24">
        <f>E7+H7+K7+N7+Q7</f>
        <v>5</v>
      </c>
      <c r="S7" s="25">
        <f>R7/(5*34)*100</f>
        <v>2.9411764705882351</v>
      </c>
    </row>
    <row r="8" spans="2:20" ht="61.5" customHeight="1" x14ac:dyDescent="0.25">
      <c r="B8" s="9" t="s">
        <v>20</v>
      </c>
      <c r="C8" s="62"/>
      <c r="D8" s="28" t="s">
        <v>92</v>
      </c>
      <c r="E8" s="36">
        <v>1</v>
      </c>
      <c r="F8" s="63"/>
      <c r="G8" s="28" t="s">
        <v>95</v>
      </c>
      <c r="H8" s="64">
        <v>1</v>
      </c>
      <c r="I8" s="62"/>
      <c r="J8" s="28" t="s">
        <v>96</v>
      </c>
      <c r="K8" s="64">
        <v>1</v>
      </c>
      <c r="L8" s="62"/>
      <c r="M8" s="28" t="s">
        <v>93</v>
      </c>
      <c r="N8" s="36">
        <v>1</v>
      </c>
      <c r="O8" s="63"/>
      <c r="P8" s="28" t="s">
        <v>97</v>
      </c>
      <c r="Q8" s="16">
        <v>1</v>
      </c>
      <c r="R8" s="24">
        <f t="shared" ref="R8:R71" si="0">E8+H8+K8+N8+Q8</f>
        <v>5</v>
      </c>
      <c r="S8" s="25">
        <f>R8/(4*34)*100</f>
        <v>3.6764705882352944</v>
      </c>
      <c r="T8" s="1" t="s">
        <v>52</v>
      </c>
    </row>
    <row r="9" spans="2:20" ht="61.5" customHeight="1" x14ac:dyDescent="0.25">
      <c r="B9" s="9" t="s">
        <v>21</v>
      </c>
      <c r="C9" s="62"/>
      <c r="D9" s="28"/>
      <c r="E9" s="36">
        <v>0</v>
      </c>
      <c r="F9" s="63"/>
      <c r="G9" s="65"/>
      <c r="H9" s="64">
        <v>0</v>
      </c>
      <c r="I9" s="62"/>
      <c r="J9" s="28" t="s">
        <v>99</v>
      </c>
      <c r="K9" s="64">
        <v>1</v>
      </c>
      <c r="L9" s="62"/>
      <c r="M9" s="28" t="s">
        <v>94</v>
      </c>
      <c r="N9" s="36">
        <v>0</v>
      </c>
      <c r="O9" s="63"/>
      <c r="P9" s="28" t="s">
        <v>98</v>
      </c>
      <c r="Q9" s="16">
        <v>1</v>
      </c>
      <c r="R9" s="24">
        <f t="shared" si="0"/>
        <v>2</v>
      </c>
      <c r="S9" s="25">
        <f>R9/(2*34)*100</f>
        <v>2.9411764705882351</v>
      </c>
    </row>
    <row r="10" spans="2:20" ht="61.5" customHeight="1" x14ac:dyDescent="0.25">
      <c r="B10" s="116" t="s">
        <v>22</v>
      </c>
      <c r="C10" s="62"/>
      <c r="D10" s="28"/>
      <c r="E10" s="36">
        <v>0</v>
      </c>
      <c r="F10" s="63"/>
      <c r="G10" s="65"/>
      <c r="H10" s="64">
        <v>0</v>
      </c>
      <c r="I10" s="62"/>
      <c r="J10" s="28" t="s">
        <v>322</v>
      </c>
      <c r="K10" s="64">
        <v>1</v>
      </c>
      <c r="L10" s="62"/>
      <c r="M10" s="28"/>
      <c r="N10" s="36">
        <v>0</v>
      </c>
      <c r="O10" s="63"/>
      <c r="P10" s="28"/>
      <c r="Q10" s="16">
        <v>0</v>
      </c>
      <c r="R10" s="91">
        <f t="shared" si="0"/>
        <v>1</v>
      </c>
      <c r="S10" s="92">
        <f>R10/(4*34)*100</f>
        <v>0.73529411764705876</v>
      </c>
    </row>
    <row r="11" spans="2:20" ht="64.5" customHeight="1" x14ac:dyDescent="0.25">
      <c r="B11" s="10" t="s">
        <v>258</v>
      </c>
      <c r="C11" s="62"/>
      <c r="D11" s="41"/>
      <c r="E11" s="36">
        <v>0</v>
      </c>
      <c r="F11" s="63"/>
      <c r="G11" s="65"/>
      <c r="H11" s="64">
        <v>0</v>
      </c>
      <c r="I11" s="62"/>
      <c r="J11" s="28"/>
      <c r="K11" s="64"/>
      <c r="L11" s="62"/>
      <c r="M11" s="28"/>
      <c r="N11" s="36">
        <v>0</v>
      </c>
      <c r="O11" s="63"/>
      <c r="P11" s="28" t="s">
        <v>273</v>
      </c>
      <c r="Q11" s="16">
        <v>1</v>
      </c>
      <c r="R11" s="24">
        <f t="shared" si="0"/>
        <v>1</v>
      </c>
      <c r="S11" s="25">
        <f t="shared" ref="S11:S16" si="1">R11/(5*34)*100</f>
        <v>0.58823529411764708</v>
      </c>
    </row>
    <row r="12" spans="2:20" ht="59.25" customHeight="1" x14ac:dyDescent="0.25">
      <c r="B12" s="10" t="s">
        <v>24</v>
      </c>
      <c r="C12" s="62"/>
      <c r="D12" s="41"/>
      <c r="E12" s="36">
        <v>0</v>
      </c>
      <c r="F12" s="63"/>
      <c r="G12" s="65"/>
      <c r="H12" s="64">
        <v>0</v>
      </c>
      <c r="I12" s="62"/>
      <c r="J12" s="28" t="s">
        <v>259</v>
      </c>
      <c r="K12" s="64">
        <v>1</v>
      </c>
      <c r="L12" s="62"/>
      <c r="M12" s="66"/>
      <c r="N12" s="36">
        <v>0</v>
      </c>
      <c r="O12" s="63"/>
      <c r="P12" s="66"/>
      <c r="Q12" s="16">
        <v>0</v>
      </c>
      <c r="R12" s="24">
        <f t="shared" si="0"/>
        <v>1</v>
      </c>
      <c r="S12" s="25">
        <f t="shared" si="1"/>
        <v>0.58823529411764708</v>
      </c>
    </row>
    <row r="13" spans="2:20" ht="59.25" customHeight="1" x14ac:dyDescent="0.25">
      <c r="B13" s="10" t="s">
        <v>25</v>
      </c>
      <c r="C13" s="62"/>
      <c r="D13" s="41"/>
      <c r="E13" s="36">
        <v>0</v>
      </c>
      <c r="F13" s="63"/>
      <c r="G13" s="65"/>
      <c r="H13" s="64">
        <v>0</v>
      </c>
      <c r="I13" s="62"/>
      <c r="J13" s="28" t="s">
        <v>260</v>
      </c>
      <c r="K13" s="64">
        <v>1</v>
      </c>
      <c r="L13" s="62"/>
      <c r="M13" s="66"/>
      <c r="N13" s="36">
        <v>0</v>
      </c>
      <c r="O13" s="63"/>
      <c r="P13" s="66"/>
      <c r="Q13" s="16">
        <v>0</v>
      </c>
      <c r="R13" s="24">
        <f t="shared" si="0"/>
        <v>1</v>
      </c>
      <c r="S13" s="25">
        <f t="shared" si="1"/>
        <v>0.58823529411764708</v>
      </c>
    </row>
    <row r="14" spans="2:20" ht="60.75" customHeight="1" x14ac:dyDescent="0.25">
      <c r="B14" s="10" t="s">
        <v>26</v>
      </c>
      <c r="C14" s="62"/>
      <c r="D14" s="28" t="s">
        <v>289</v>
      </c>
      <c r="E14" s="36">
        <v>1</v>
      </c>
      <c r="F14" s="63"/>
      <c r="G14" s="65"/>
      <c r="H14" s="64">
        <v>0</v>
      </c>
      <c r="I14" s="62"/>
      <c r="J14" s="65"/>
      <c r="K14" s="64">
        <v>0</v>
      </c>
      <c r="L14" s="62"/>
      <c r="M14" s="66"/>
      <c r="N14" s="36">
        <v>0</v>
      </c>
      <c r="O14" s="63"/>
      <c r="P14" s="66"/>
      <c r="Q14" s="16">
        <v>0</v>
      </c>
      <c r="R14" s="24">
        <f t="shared" si="0"/>
        <v>1</v>
      </c>
      <c r="S14" s="25">
        <f>R14/(2*34)*100</f>
        <v>1.4705882352941175</v>
      </c>
    </row>
    <row r="15" spans="2:20" ht="60.75" customHeight="1" x14ac:dyDescent="0.25">
      <c r="B15" s="11" t="s">
        <v>28</v>
      </c>
      <c r="C15" s="62"/>
      <c r="D15" s="41"/>
      <c r="E15" s="36">
        <v>0</v>
      </c>
      <c r="F15" s="63"/>
      <c r="G15" s="65"/>
      <c r="H15" s="64">
        <v>0</v>
      </c>
      <c r="I15" s="62"/>
      <c r="J15" s="65"/>
      <c r="K15" s="64">
        <v>0</v>
      </c>
      <c r="L15" s="62"/>
      <c r="M15" s="28" t="s">
        <v>257</v>
      </c>
      <c r="N15" s="36">
        <v>1</v>
      </c>
      <c r="O15" s="63"/>
      <c r="P15" s="66"/>
      <c r="Q15" s="16">
        <v>0</v>
      </c>
      <c r="R15" s="24">
        <f t="shared" si="0"/>
        <v>1</v>
      </c>
      <c r="S15" s="25">
        <f>R15/(2*34)*100</f>
        <v>1.4705882352941175</v>
      </c>
    </row>
    <row r="16" spans="2:20" ht="68.25" customHeight="1" x14ac:dyDescent="0.25">
      <c r="B16" s="11" t="s">
        <v>27</v>
      </c>
      <c r="C16" s="62"/>
      <c r="D16" s="41"/>
      <c r="E16" s="36">
        <v>0</v>
      </c>
      <c r="F16" s="63"/>
      <c r="G16" s="65"/>
      <c r="H16" s="64">
        <v>0</v>
      </c>
      <c r="I16" s="62"/>
      <c r="J16" s="28"/>
      <c r="K16" s="64">
        <v>0</v>
      </c>
      <c r="L16" s="62"/>
      <c r="M16" s="28" t="s">
        <v>267</v>
      </c>
      <c r="N16" s="36">
        <v>1</v>
      </c>
      <c r="O16" s="63"/>
      <c r="P16" s="66"/>
      <c r="Q16" s="16">
        <v>0</v>
      </c>
      <c r="R16" s="24">
        <f t="shared" si="0"/>
        <v>1</v>
      </c>
      <c r="S16" s="25">
        <f>R16/(1*34)*100</f>
        <v>2.9411764705882351</v>
      </c>
    </row>
    <row r="17" spans="2:19" ht="19.5" customHeight="1" x14ac:dyDescent="0.25">
      <c r="B17" s="8" t="s">
        <v>2</v>
      </c>
      <c r="C17" s="60">
        <v>0</v>
      </c>
      <c r="D17" s="39">
        <v>2</v>
      </c>
      <c r="E17" s="13">
        <f>SUM(E18:E27)</f>
        <v>2</v>
      </c>
      <c r="F17" s="60">
        <v>0</v>
      </c>
      <c r="G17" s="39">
        <v>3</v>
      </c>
      <c r="H17" s="13">
        <f>SUM(H18:H27)</f>
        <v>3</v>
      </c>
      <c r="I17" s="60">
        <v>0</v>
      </c>
      <c r="J17" s="39">
        <v>5</v>
      </c>
      <c r="K17" s="13">
        <f>SUM(K18:K27)</f>
        <v>5</v>
      </c>
      <c r="L17" s="60">
        <v>0</v>
      </c>
      <c r="M17" s="39">
        <v>6</v>
      </c>
      <c r="N17" s="13">
        <f>SUM(N18:N27)</f>
        <v>6</v>
      </c>
      <c r="O17" s="61">
        <v>0</v>
      </c>
      <c r="P17" s="39">
        <v>5</v>
      </c>
      <c r="Q17" s="13">
        <f>SUM(Q18:Q27)</f>
        <v>5</v>
      </c>
      <c r="R17" s="22">
        <f>E17+H17+K17+N17+Q17</f>
        <v>21</v>
      </c>
      <c r="S17" s="23"/>
    </row>
    <row r="18" spans="2:19" ht="61.5" customHeight="1" x14ac:dyDescent="0.25">
      <c r="B18" s="9" t="s">
        <v>19</v>
      </c>
      <c r="C18" s="62"/>
      <c r="D18" s="28" t="s">
        <v>74</v>
      </c>
      <c r="E18" s="36">
        <v>1</v>
      </c>
      <c r="F18" s="63"/>
      <c r="G18" s="28" t="s">
        <v>75</v>
      </c>
      <c r="H18" s="64">
        <v>1</v>
      </c>
      <c r="I18" s="62"/>
      <c r="J18" s="28" t="s">
        <v>76</v>
      </c>
      <c r="K18" s="64">
        <v>1</v>
      </c>
      <c r="L18" s="62"/>
      <c r="M18" s="28" t="s">
        <v>77</v>
      </c>
      <c r="N18" s="36">
        <v>1</v>
      </c>
      <c r="O18" s="63"/>
      <c r="P18" s="28" t="s">
        <v>78</v>
      </c>
      <c r="Q18" s="16">
        <v>1</v>
      </c>
      <c r="R18" s="24">
        <f t="shared" si="0"/>
        <v>5</v>
      </c>
      <c r="S18" s="25">
        <f>R18/(5*34)*100</f>
        <v>2.9411764705882351</v>
      </c>
    </row>
    <row r="19" spans="2:19" ht="61.5" customHeight="1" x14ac:dyDescent="0.25">
      <c r="B19" s="9" t="s">
        <v>20</v>
      </c>
      <c r="C19" s="62"/>
      <c r="D19" s="40"/>
      <c r="E19" s="36">
        <v>0</v>
      </c>
      <c r="F19" s="63"/>
      <c r="G19" s="28" t="s">
        <v>81</v>
      </c>
      <c r="H19" s="64">
        <v>1</v>
      </c>
      <c r="I19" s="62"/>
      <c r="J19" s="28" t="s">
        <v>82</v>
      </c>
      <c r="K19" s="64">
        <v>1</v>
      </c>
      <c r="L19" s="62"/>
      <c r="M19" s="28" t="s">
        <v>83</v>
      </c>
      <c r="N19" s="36">
        <v>1</v>
      </c>
      <c r="O19" s="63"/>
      <c r="P19" s="28" t="s">
        <v>84</v>
      </c>
      <c r="Q19" s="16">
        <v>1</v>
      </c>
      <c r="R19" s="24">
        <f t="shared" si="0"/>
        <v>4</v>
      </c>
      <c r="S19" s="25">
        <f>R19/(4*34)*100</f>
        <v>2.9411764705882351</v>
      </c>
    </row>
    <row r="20" spans="2:19" ht="60" customHeight="1" x14ac:dyDescent="0.25">
      <c r="B20" s="9" t="s">
        <v>21</v>
      </c>
      <c r="C20" s="62"/>
      <c r="D20" s="40"/>
      <c r="E20" s="36">
        <v>0</v>
      </c>
      <c r="F20" s="63"/>
      <c r="G20" s="65"/>
      <c r="H20" s="64">
        <v>0</v>
      </c>
      <c r="I20" s="62"/>
      <c r="J20" s="28" t="s">
        <v>86</v>
      </c>
      <c r="K20" s="64">
        <v>1</v>
      </c>
      <c r="L20" s="62"/>
      <c r="M20" s="28"/>
      <c r="N20" s="36">
        <v>0</v>
      </c>
      <c r="O20" s="63"/>
      <c r="P20" s="28" t="s">
        <v>85</v>
      </c>
      <c r="Q20" s="16">
        <v>1</v>
      </c>
      <c r="R20" s="24">
        <f t="shared" si="0"/>
        <v>2</v>
      </c>
      <c r="S20" s="25">
        <f>R20/(2*34)*100</f>
        <v>2.9411764705882351</v>
      </c>
    </row>
    <row r="21" spans="2:19" ht="62.25" customHeight="1" x14ac:dyDescent="0.25">
      <c r="B21" s="9" t="s">
        <v>22</v>
      </c>
      <c r="C21" s="62"/>
      <c r="D21" s="40"/>
      <c r="E21" s="36">
        <v>0</v>
      </c>
      <c r="F21" s="63"/>
      <c r="G21" s="65"/>
      <c r="H21" s="64">
        <v>0</v>
      </c>
      <c r="I21" s="62"/>
      <c r="J21" s="28" t="s">
        <v>79</v>
      </c>
      <c r="K21" s="64">
        <v>1</v>
      </c>
      <c r="L21" s="62"/>
      <c r="M21" s="28"/>
      <c r="N21" s="36">
        <v>0</v>
      </c>
      <c r="O21" s="63"/>
      <c r="P21" s="28" t="s">
        <v>80</v>
      </c>
      <c r="Q21" s="16">
        <v>1</v>
      </c>
      <c r="R21" s="24">
        <f t="shared" si="0"/>
        <v>2</v>
      </c>
      <c r="S21" s="25">
        <f>R21/(4*34)*100</f>
        <v>1.4705882352941175</v>
      </c>
    </row>
    <row r="22" spans="2:19" ht="60.75" customHeight="1" x14ac:dyDescent="0.25">
      <c r="B22" s="10" t="s">
        <v>23</v>
      </c>
      <c r="C22" s="62"/>
      <c r="D22" s="41"/>
      <c r="E22" s="36">
        <v>0</v>
      </c>
      <c r="F22" s="63"/>
      <c r="G22" s="65"/>
      <c r="H22" s="64">
        <v>0</v>
      </c>
      <c r="I22" s="62"/>
      <c r="J22" s="28"/>
      <c r="K22" s="64">
        <v>0</v>
      </c>
      <c r="L22" s="62"/>
      <c r="M22" s="28" t="s">
        <v>264</v>
      </c>
      <c r="N22" s="36">
        <v>1</v>
      </c>
      <c r="O22" s="63"/>
      <c r="P22" s="66"/>
      <c r="Q22" s="16">
        <v>0</v>
      </c>
      <c r="R22" s="24">
        <f t="shared" si="0"/>
        <v>1</v>
      </c>
      <c r="S22" s="25">
        <f t="shared" ref="S22:S26" si="2">R22/(5*34)*100</f>
        <v>0.58823529411764708</v>
      </c>
    </row>
    <row r="23" spans="2:19" ht="60.75" customHeight="1" x14ac:dyDescent="0.25">
      <c r="B23" s="10" t="s">
        <v>24</v>
      </c>
      <c r="C23" s="62"/>
      <c r="D23" s="41"/>
      <c r="E23" s="36">
        <v>0</v>
      </c>
      <c r="F23" s="63"/>
      <c r="G23" s="65"/>
      <c r="H23" s="64">
        <v>0</v>
      </c>
      <c r="I23" s="62"/>
      <c r="J23" s="28" t="s">
        <v>261</v>
      </c>
      <c r="K23" s="64">
        <v>1</v>
      </c>
      <c r="L23" s="62"/>
      <c r="M23" s="41" t="s">
        <v>262</v>
      </c>
      <c r="N23" s="36">
        <v>0</v>
      </c>
      <c r="O23" s="63"/>
      <c r="P23" s="66"/>
      <c r="Q23" s="16">
        <v>0</v>
      </c>
      <c r="R23" s="24">
        <f t="shared" si="0"/>
        <v>1</v>
      </c>
      <c r="S23" s="25">
        <f t="shared" si="2"/>
        <v>0.58823529411764708</v>
      </c>
    </row>
    <row r="24" spans="2:19" ht="60.75" customHeight="1" x14ac:dyDescent="0.25">
      <c r="B24" s="10" t="s">
        <v>25</v>
      </c>
      <c r="C24" s="62"/>
      <c r="D24" s="41"/>
      <c r="E24" s="36">
        <v>0</v>
      </c>
      <c r="F24" s="63"/>
      <c r="G24" s="65"/>
      <c r="H24" s="64">
        <v>0</v>
      </c>
      <c r="I24" s="62"/>
      <c r="J24" s="28"/>
      <c r="K24" s="64">
        <v>0</v>
      </c>
      <c r="L24" s="62"/>
      <c r="M24" s="28" t="s">
        <v>263</v>
      </c>
      <c r="N24" s="36">
        <v>1</v>
      </c>
      <c r="O24" s="63"/>
      <c r="P24" s="66"/>
      <c r="Q24" s="16">
        <v>0</v>
      </c>
      <c r="R24" s="24">
        <f t="shared" si="0"/>
        <v>1</v>
      </c>
      <c r="S24" s="25">
        <f t="shared" si="2"/>
        <v>0.58823529411764708</v>
      </c>
    </row>
    <row r="25" spans="2:19" ht="63" customHeight="1" x14ac:dyDescent="0.25">
      <c r="B25" s="10" t="s">
        <v>26</v>
      </c>
      <c r="C25" s="62"/>
      <c r="D25" s="28" t="s">
        <v>290</v>
      </c>
      <c r="E25" s="36">
        <v>1</v>
      </c>
      <c r="F25" s="63"/>
      <c r="G25" s="65"/>
      <c r="H25" s="64">
        <v>0</v>
      </c>
      <c r="I25" s="62"/>
      <c r="J25" s="65"/>
      <c r="K25" s="64">
        <v>0</v>
      </c>
      <c r="L25" s="62"/>
      <c r="M25" s="66"/>
      <c r="N25" s="36">
        <v>0</v>
      </c>
      <c r="O25" s="63"/>
      <c r="P25" s="66"/>
      <c r="Q25" s="16">
        <v>0</v>
      </c>
      <c r="R25" s="24">
        <f t="shared" si="0"/>
        <v>1</v>
      </c>
      <c r="S25" s="25">
        <f t="shared" si="2"/>
        <v>0.58823529411764708</v>
      </c>
    </row>
    <row r="26" spans="2:19" ht="63" customHeight="1" x14ac:dyDescent="0.25">
      <c r="B26" s="11" t="s">
        <v>27</v>
      </c>
      <c r="C26" s="62"/>
      <c r="D26" s="41"/>
      <c r="E26" s="36">
        <v>0</v>
      </c>
      <c r="F26" s="63"/>
      <c r="G26" s="65"/>
      <c r="H26" s="64">
        <v>0</v>
      </c>
      <c r="I26" s="62"/>
      <c r="J26" s="65"/>
      <c r="K26" s="64">
        <v>0</v>
      </c>
      <c r="L26" s="62"/>
      <c r="M26" s="28" t="s">
        <v>268</v>
      </c>
      <c r="N26" s="36">
        <v>1</v>
      </c>
      <c r="O26" s="63"/>
      <c r="P26" s="66"/>
      <c r="Q26" s="16">
        <v>0</v>
      </c>
      <c r="R26" s="24">
        <f t="shared" si="0"/>
        <v>1</v>
      </c>
      <c r="S26" s="25">
        <f t="shared" si="2"/>
        <v>0.58823529411764708</v>
      </c>
    </row>
    <row r="27" spans="2:19" ht="59.25" customHeight="1" x14ac:dyDescent="0.25">
      <c r="B27" s="12" t="s">
        <v>28</v>
      </c>
      <c r="C27" s="62"/>
      <c r="D27" s="40"/>
      <c r="E27" s="36">
        <v>0</v>
      </c>
      <c r="F27" s="63"/>
      <c r="G27" s="28" t="s">
        <v>149</v>
      </c>
      <c r="H27" s="64">
        <v>1</v>
      </c>
      <c r="I27" s="62"/>
      <c r="J27" s="65"/>
      <c r="K27" s="64">
        <v>0</v>
      </c>
      <c r="L27" s="62"/>
      <c r="M27" s="28" t="s">
        <v>150</v>
      </c>
      <c r="N27" s="36">
        <v>1</v>
      </c>
      <c r="O27" s="63"/>
      <c r="P27" s="28" t="s">
        <v>151</v>
      </c>
      <c r="Q27" s="16">
        <v>1</v>
      </c>
      <c r="R27" s="24">
        <f t="shared" si="0"/>
        <v>3</v>
      </c>
      <c r="S27" s="25">
        <f>R27/(3*34)*100</f>
        <v>2.9411764705882351</v>
      </c>
    </row>
    <row r="28" spans="2:19" ht="19.5" customHeight="1" x14ac:dyDescent="0.25">
      <c r="B28" s="8" t="s">
        <v>4</v>
      </c>
      <c r="C28" s="60">
        <v>0</v>
      </c>
      <c r="D28" s="42">
        <v>3</v>
      </c>
      <c r="E28" s="13">
        <f>SUM(E29:E38)</f>
        <v>3</v>
      </c>
      <c r="F28" s="61">
        <v>0</v>
      </c>
      <c r="G28" s="42">
        <v>3</v>
      </c>
      <c r="H28" s="13">
        <f>SUM(H29:H38)</f>
        <v>3</v>
      </c>
      <c r="I28" s="60">
        <v>0</v>
      </c>
      <c r="J28" s="42">
        <v>6</v>
      </c>
      <c r="K28" s="13">
        <f>SUM(K29:K38)</f>
        <v>6</v>
      </c>
      <c r="L28" s="60">
        <v>3</v>
      </c>
      <c r="M28" s="67">
        <v>7</v>
      </c>
      <c r="N28" s="13">
        <f>SUM(N29:N38)</f>
        <v>7</v>
      </c>
      <c r="O28" s="61">
        <v>0</v>
      </c>
      <c r="P28" s="67">
        <v>6</v>
      </c>
      <c r="Q28" s="13">
        <f>SUM(Q29:Q38)</f>
        <v>6</v>
      </c>
      <c r="R28" s="22">
        <f t="shared" si="0"/>
        <v>25</v>
      </c>
      <c r="S28" s="23"/>
    </row>
    <row r="29" spans="2:19" ht="90" customHeight="1" x14ac:dyDescent="0.25">
      <c r="B29" s="9" t="s">
        <v>19</v>
      </c>
      <c r="C29" s="62"/>
      <c r="D29" s="28" t="s">
        <v>60</v>
      </c>
      <c r="E29" s="68">
        <v>1</v>
      </c>
      <c r="F29" s="69"/>
      <c r="G29" s="45" t="s">
        <v>61</v>
      </c>
      <c r="H29" s="70">
        <v>1</v>
      </c>
      <c r="I29" s="71"/>
      <c r="J29" s="45" t="s">
        <v>62</v>
      </c>
      <c r="K29" s="70">
        <v>1</v>
      </c>
      <c r="L29" s="93" t="s">
        <v>64</v>
      </c>
      <c r="M29" s="28" t="s">
        <v>63</v>
      </c>
      <c r="N29" s="68">
        <v>2</v>
      </c>
      <c r="O29" s="72"/>
      <c r="P29" s="28" t="s">
        <v>67</v>
      </c>
      <c r="Q29" s="21">
        <v>2</v>
      </c>
      <c r="R29" s="24">
        <f t="shared" si="0"/>
        <v>7</v>
      </c>
      <c r="S29" s="25">
        <f>R29/(5*34)*100</f>
        <v>4.117647058823529</v>
      </c>
    </row>
    <row r="30" spans="2:19" ht="45" customHeight="1" x14ac:dyDescent="0.25">
      <c r="B30" s="9" t="s">
        <v>20</v>
      </c>
      <c r="C30" s="62"/>
      <c r="D30" s="28"/>
      <c r="E30" s="68">
        <v>0</v>
      </c>
      <c r="F30" s="69"/>
      <c r="G30" s="45" t="s">
        <v>68</v>
      </c>
      <c r="H30" s="70">
        <v>1</v>
      </c>
      <c r="I30" s="71"/>
      <c r="J30" s="45" t="s">
        <v>69</v>
      </c>
      <c r="K30" s="70">
        <v>1</v>
      </c>
      <c r="L30" s="94"/>
      <c r="M30" s="28" t="s">
        <v>70</v>
      </c>
      <c r="N30" s="68">
        <v>2</v>
      </c>
      <c r="O30" s="72"/>
      <c r="P30" s="28" t="s">
        <v>71</v>
      </c>
      <c r="Q30" s="21">
        <v>1</v>
      </c>
      <c r="R30" s="24">
        <f t="shared" si="0"/>
        <v>5</v>
      </c>
      <c r="S30" s="25">
        <f>R30/(4*34)*100</f>
        <v>3.6764705882352944</v>
      </c>
    </row>
    <row r="31" spans="2:19" ht="45" customHeight="1" x14ac:dyDescent="0.25">
      <c r="B31" s="9" t="s">
        <v>21</v>
      </c>
      <c r="C31" s="62"/>
      <c r="D31" s="28"/>
      <c r="E31" s="68">
        <v>0</v>
      </c>
      <c r="F31" s="69"/>
      <c r="G31" s="45"/>
      <c r="H31" s="70">
        <v>0</v>
      </c>
      <c r="I31" s="71"/>
      <c r="J31" s="45" t="s">
        <v>72</v>
      </c>
      <c r="K31" s="70">
        <v>1</v>
      </c>
      <c r="L31" s="95"/>
      <c r="M31" s="28"/>
      <c r="N31" s="68">
        <v>1</v>
      </c>
      <c r="O31" s="72"/>
      <c r="P31" s="28" t="s">
        <v>73</v>
      </c>
      <c r="Q31" s="21">
        <v>1</v>
      </c>
      <c r="R31" s="24">
        <f t="shared" si="0"/>
        <v>3</v>
      </c>
      <c r="S31" s="25">
        <f>R31/(2*34)*100</f>
        <v>4.4117647058823533</v>
      </c>
    </row>
    <row r="32" spans="2:19" ht="45.75" customHeight="1" x14ac:dyDescent="0.25">
      <c r="B32" s="9" t="s">
        <v>22</v>
      </c>
      <c r="C32" s="62"/>
      <c r="D32" s="28"/>
      <c r="E32" s="68">
        <v>0</v>
      </c>
      <c r="F32" s="69"/>
      <c r="G32" s="45" t="s">
        <v>65</v>
      </c>
      <c r="H32" s="70">
        <v>1</v>
      </c>
      <c r="I32" s="71"/>
      <c r="J32" s="45"/>
      <c r="K32" s="70">
        <v>0</v>
      </c>
      <c r="L32" s="71"/>
      <c r="M32" s="28"/>
      <c r="N32" s="68">
        <v>0</v>
      </c>
      <c r="O32" s="72"/>
      <c r="P32" s="28" t="s">
        <v>66</v>
      </c>
      <c r="Q32" s="21">
        <v>1</v>
      </c>
      <c r="R32" s="24">
        <f t="shared" si="0"/>
        <v>2</v>
      </c>
      <c r="S32" s="25">
        <f>R32/(4*34)*100</f>
        <v>1.4705882352941175</v>
      </c>
    </row>
    <row r="33" spans="2:19" ht="44.25" customHeight="1" x14ac:dyDescent="0.25">
      <c r="B33" s="12" t="s">
        <v>29</v>
      </c>
      <c r="C33" s="62"/>
      <c r="D33" s="41"/>
      <c r="E33" s="36">
        <v>0</v>
      </c>
      <c r="F33" s="63"/>
      <c r="G33" s="65"/>
      <c r="H33" s="64">
        <v>0</v>
      </c>
      <c r="I33" s="62"/>
      <c r="J33" s="65"/>
      <c r="K33" s="64">
        <v>0</v>
      </c>
      <c r="L33" s="62"/>
      <c r="M33" s="66"/>
      <c r="N33" s="36">
        <v>0</v>
      </c>
      <c r="O33" s="63"/>
      <c r="P33" s="28" t="s">
        <v>323</v>
      </c>
      <c r="Q33" s="16">
        <v>1</v>
      </c>
      <c r="R33" s="24">
        <f t="shared" si="0"/>
        <v>1</v>
      </c>
      <c r="S33" s="25">
        <f>R33/(1*34)*100</f>
        <v>2.9411764705882351</v>
      </c>
    </row>
    <row r="34" spans="2:19" ht="48.75" customHeight="1" x14ac:dyDescent="0.25">
      <c r="B34" s="10" t="s">
        <v>24</v>
      </c>
      <c r="C34" s="62"/>
      <c r="D34" s="41"/>
      <c r="E34" s="36">
        <v>0</v>
      </c>
      <c r="F34" s="63"/>
      <c r="G34" s="65"/>
      <c r="H34" s="64">
        <v>0</v>
      </c>
      <c r="I34" s="62"/>
      <c r="J34" s="45" t="s">
        <v>265</v>
      </c>
      <c r="K34" s="64">
        <v>1</v>
      </c>
      <c r="L34" s="62"/>
      <c r="M34" s="66"/>
      <c r="N34" s="36">
        <v>0</v>
      </c>
      <c r="O34" s="63"/>
      <c r="P34" s="66"/>
      <c r="Q34" s="16">
        <v>0</v>
      </c>
      <c r="R34" s="24">
        <f t="shared" si="0"/>
        <v>1</v>
      </c>
      <c r="S34" s="25">
        <f>R34/(1*34)*100</f>
        <v>2.9411764705882351</v>
      </c>
    </row>
    <row r="35" spans="2:19" ht="48.75" customHeight="1" x14ac:dyDescent="0.25">
      <c r="B35" s="10" t="s">
        <v>25</v>
      </c>
      <c r="C35" s="62"/>
      <c r="D35" s="41"/>
      <c r="E35" s="36">
        <v>0</v>
      </c>
      <c r="F35" s="63"/>
      <c r="G35" s="65"/>
      <c r="H35" s="64">
        <v>0</v>
      </c>
      <c r="I35" s="62"/>
      <c r="J35" s="45" t="s">
        <v>266</v>
      </c>
      <c r="K35" s="64">
        <v>1</v>
      </c>
      <c r="L35" s="62"/>
      <c r="M35" s="66"/>
      <c r="N35" s="36">
        <v>0</v>
      </c>
      <c r="O35" s="63"/>
      <c r="P35" s="66"/>
      <c r="Q35" s="16">
        <v>0</v>
      </c>
      <c r="R35" s="24">
        <f t="shared" si="0"/>
        <v>1</v>
      </c>
      <c r="S35" s="25">
        <f>R35/(2*34)*100</f>
        <v>1.4705882352941175</v>
      </c>
    </row>
    <row r="36" spans="2:19" ht="51.75" customHeight="1" x14ac:dyDescent="0.25">
      <c r="B36" s="10" t="s">
        <v>26</v>
      </c>
      <c r="C36" s="62"/>
      <c r="D36" s="28" t="s">
        <v>291</v>
      </c>
      <c r="E36" s="36">
        <v>1</v>
      </c>
      <c r="F36" s="63"/>
      <c r="G36" s="65"/>
      <c r="H36" s="64">
        <v>0</v>
      </c>
      <c r="I36" s="62"/>
      <c r="J36" s="65"/>
      <c r="K36" s="64">
        <v>0</v>
      </c>
      <c r="L36" s="62"/>
      <c r="M36" s="66"/>
      <c r="N36" s="36">
        <v>0</v>
      </c>
      <c r="O36" s="63"/>
      <c r="P36" s="66"/>
      <c r="Q36" s="16">
        <v>0</v>
      </c>
      <c r="R36" s="24">
        <f t="shared" si="0"/>
        <v>1</v>
      </c>
      <c r="S36" s="25">
        <f>R36/(2*34)*100</f>
        <v>1.4705882352941175</v>
      </c>
    </row>
    <row r="37" spans="2:19" ht="42.75" customHeight="1" x14ac:dyDescent="0.25">
      <c r="B37" s="11" t="s">
        <v>27</v>
      </c>
      <c r="C37" s="62"/>
      <c r="D37" s="41"/>
      <c r="E37" s="36">
        <v>0</v>
      </c>
      <c r="F37" s="63"/>
      <c r="G37" s="65"/>
      <c r="H37" s="64">
        <v>0</v>
      </c>
      <c r="I37" s="62"/>
      <c r="J37" s="65"/>
      <c r="K37" s="64">
        <v>0</v>
      </c>
      <c r="L37" s="62"/>
      <c r="M37" s="28" t="s">
        <v>269</v>
      </c>
      <c r="N37" s="36">
        <v>1</v>
      </c>
      <c r="O37" s="63"/>
      <c r="P37" s="66"/>
      <c r="Q37" s="16">
        <v>0</v>
      </c>
      <c r="R37" s="24">
        <f t="shared" si="0"/>
        <v>1</v>
      </c>
      <c r="S37" s="25">
        <f>R37/(1*34)*100</f>
        <v>2.9411764705882351</v>
      </c>
    </row>
    <row r="38" spans="2:19" ht="45" customHeight="1" x14ac:dyDescent="0.25">
      <c r="B38" s="12" t="s">
        <v>28</v>
      </c>
      <c r="C38" s="62"/>
      <c r="D38" s="28" t="s">
        <v>152</v>
      </c>
      <c r="E38" s="36">
        <v>1</v>
      </c>
      <c r="F38" s="63"/>
      <c r="G38" s="45"/>
      <c r="H38" s="64">
        <v>0</v>
      </c>
      <c r="I38" s="62"/>
      <c r="J38" s="45" t="s">
        <v>153</v>
      </c>
      <c r="K38" s="64">
        <v>1</v>
      </c>
      <c r="L38" s="62"/>
      <c r="M38" s="28" t="s">
        <v>154</v>
      </c>
      <c r="N38" s="36">
        <v>1</v>
      </c>
      <c r="O38" s="63"/>
      <c r="P38" s="28"/>
      <c r="Q38" s="16">
        <v>0</v>
      </c>
      <c r="R38" s="24">
        <f t="shared" si="0"/>
        <v>3</v>
      </c>
      <c r="S38" s="25">
        <f>R38/(3*34)*100</f>
        <v>2.9411764705882351</v>
      </c>
    </row>
    <row r="39" spans="2:19" ht="19.5" customHeight="1" x14ac:dyDescent="0.25">
      <c r="B39" s="8" t="s">
        <v>5</v>
      </c>
      <c r="C39" s="60">
        <v>0</v>
      </c>
      <c r="D39" s="43">
        <v>3</v>
      </c>
      <c r="E39" s="33">
        <f>SUM(E40:E53)</f>
        <v>3</v>
      </c>
      <c r="F39" s="61">
        <v>0</v>
      </c>
      <c r="G39" s="43">
        <v>3</v>
      </c>
      <c r="H39" s="33">
        <f>SUM(H40:H53)</f>
        <v>3</v>
      </c>
      <c r="I39" s="60">
        <v>0</v>
      </c>
      <c r="J39" s="43">
        <v>5</v>
      </c>
      <c r="K39" s="33">
        <f>SUM(K40:K53)</f>
        <v>5</v>
      </c>
      <c r="L39" s="60">
        <v>4</v>
      </c>
      <c r="M39" s="43">
        <v>10</v>
      </c>
      <c r="N39" s="33">
        <f>SUM(N40:N53)</f>
        <v>10</v>
      </c>
      <c r="O39" s="61">
        <v>0</v>
      </c>
      <c r="P39" s="43">
        <v>6</v>
      </c>
      <c r="Q39" s="33">
        <f>SUM(Q40:Q53)</f>
        <v>6</v>
      </c>
      <c r="R39" s="26">
        <f t="shared" si="0"/>
        <v>27</v>
      </c>
      <c r="S39" s="23"/>
    </row>
    <row r="40" spans="2:19" ht="62.25" customHeight="1" x14ac:dyDescent="0.25">
      <c r="B40" s="12" t="s">
        <v>19</v>
      </c>
      <c r="C40" s="62"/>
      <c r="D40" s="28"/>
      <c r="E40" s="36">
        <v>0</v>
      </c>
      <c r="F40" s="63"/>
      <c r="G40" s="28" t="s">
        <v>214</v>
      </c>
      <c r="H40" s="64">
        <v>1</v>
      </c>
      <c r="I40" s="62"/>
      <c r="J40" s="28" t="s">
        <v>242</v>
      </c>
      <c r="K40" s="64">
        <v>1</v>
      </c>
      <c r="L40" s="76" t="s">
        <v>64</v>
      </c>
      <c r="M40" s="28" t="s">
        <v>215</v>
      </c>
      <c r="N40" s="36">
        <v>2</v>
      </c>
      <c r="O40" s="63"/>
      <c r="P40" s="28" t="s">
        <v>216</v>
      </c>
      <c r="Q40" s="16">
        <v>1</v>
      </c>
      <c r="R40" s="24">
        <f t="shared" si="0"/>
        <v>5</v>
      </c>
      <c r="S40" s="25">
        <f>R40/(5*34)*100</f>
        <v>2.9411764705882351</v>
      </c>
    </row>
    <row r="41" spans="2:19" ht="62.25" customHeight="1" x14ac:dyDescent="0.25">
      <c r="B41" s="12" t="s">
        <v>30</v>
      </c>
      <c r="C41" s="62"/>
      <c r="D41" s="28" t="s">
        <v>217</v>
      </c>
      <c r="E41" s="36">
        <v>1</v>
      </c>
      <c r="F41" s="63"/>
      <c r="G41" s="65"/>
      <c r="H41" s="64">
        <v>0</v>
      </c>
      <c r="I41" s="62"/>
      <c r="J41" s="65"/>
      <c r="K41" s="64">
        <v>0</v>
      </c>
      <c r="L41" s="62"/>
      <c r="M41" s="66"/>
      <c r="N41" s="36">
        <v>0</v>
      </c>
      <c r="O41" s="63"/>
      <c r="P41" s="28" t="s">
        <v>218</v>
      </c>
      <c r="Q41" s="16">
        <v>1</v>
      </c>
      <c r="R41" s="24">
        <f t="shared" si="0"/>
        <v>2</v>
      </c>
      <c r="S41" s="25">
        <f>R41/(4*34)*100</f>
        <v>1.4705882352941175</v>
      </c>
    </row>
    <row r="42" spans="2:19" ht="60.75" customHeight="1" x14ac:dyDescent="0.25">
      <c r="B42" s="12" t="s">
        <v>20</v>
      </c>
      <c r="C42" s="62"/>
      <c r="D42" s="40"/>
      <c r="E42" s="36">
        <v>0</v>
      </c>
      <c r="F42" s="63"/>
      <c r="G42" s="45" t="s">
        <v>168</v>
      </c>
      <c r="H42" s="36">
        <v>1</v>
      </c>
      <c r="I42" s="62"/>
      <c r="J42" s="65"/>
      <c r="K42" s="64">
        <v>0</v>
      </c>
      <c r="L42" s="76" t="s">
        <v>64</v>
      </c>
      <c r="M42" s="45" t="s">
        <v>169</v>
      </c>
      <c r="N42" s="36">
        <v>2</v>
      </c>
      <c r="O42" s="63"/>
      <c r="P42" s="45" t="s">
        <v>170</v>
      </c>
      <c r="Q42" s="16">
        <v>1</v>
      </c>
      <c r="R42" s="24">
        <f t="shared" si="0"/>
        <v>4</v>
      </c>
      <c r="S42" s="25">
        <f t="shared" ref="S42" si="3">R42/(5*34)*100</f>
        <v>2.3529411764705883</v>
      </c>
    </row>
    <row r="43" spans="2:19" ht="38.25" customHeight="1" x14ac:dyDescent="0.25">
      <c r="B43" s="12" t="s">
        <v>31</v>
      </c>
      <c r="C43" s="62"/>
      <c r="D43" s="44"/>
      <c r="E43" s="36">
        <v>0</v>
      </c>
      <c r="F43" s="63"/>
      <c r="G43" s="65"/>
      <c r="H43" s="64">
        <v>0</v>
      </c>
      <c r="I43" s="62"/>
      <c r="J43" s="65"/>
      <c r="K43" s="64">
        <v>0</v>
      </c>
      <c r="L43" s="76" t="s">
        <v>64</v>
      </c>
      <c r="M43" s="77"/>
      <c r="N43" s="36">
        <v>1</v>
      </c>
      <c r="O43" s="63"/>
      <c r="P43" s="77"/>
      <c r="Q43" s="16">
        <v>0</v>
      </c>
      <c r="R43" s="24">
        <f t="shared" si="0"/>
        <v>1</v>
      </c>
      <c r="S43" s="25">
        <f>R43/(2*34)*100</f>
        <v>1.4705882352941175</v>
      </c>
    </row>
    <row r="44" spans="2:19" ht="61.5" customHeight="1" x14ac:dyDescent="0.25">
      <c r="B44" s="12" t="s">
        <v>28</v>
      </c>
      <c r="C44" s="62"/>
      <c r="D44" s="28" t="s">
        <v>181</v>
      </c>
      <c r="E44" s="36">
        <v>1</v>
      </c>
      <c r="F44" s="63"/>
      <c r="G44" s="28" t="s">
        <v>182</v>
      </c>
      <c r="H44" s="64">
        <v>1</v>
      </c>
      <c r="I44" s="62"/>
      <c r="J44" s="28" t="s">
        <v>183</v>
      </c>
      <c r="K44" s="64">
        <v>1</v>
      </c>
      <c r="L44" s="62"/>
      <c r="M44" s="28" t="s">
        <v>184</v>
      </c>
      <c r="N44" s="36">
        <v>1</v>
      </c>
      <c r="O44" s="63"/>
      <c r="P44" s="28" t="s">
        <v>185</v>
      </c>
      <c r="Q44" s="16">
        <v>1</v>
      </c>
      <c r="R44" s="24">
        <f t="shared" si="0"/>
        <v>5</v>
      </c>
      <c r="S44" s="25">
        <f>R44/(3*34)*100</f>
        <v>4.9019607843137258</v>
      </c>
    </row>
    <row r="45" spans="2:19" ht="75.75" customHeight="1" x14ac:dyDescent="0.25">
      <c r="B45" s="12" t="s">
        <v>35</v>
      </c>
      <c r="C45" s="62"/>
      <c r="D45" s="44"/>
      <c r="E45" s="36">
        <v>0</v>
      </c>
      <c r="F45" s="63"/>
      <c r="G45" s="65"/>
      <c r="H45" s="64">
        <v>0</v>
      </c>
      <c r="I45" s="62"/>
      <c r="J45" s="65"/>
      <c r="K45" s="64">
        <v>0</v>
      </c>
      <c r="L45" s="62"/>
      <c r="M45" s="28" t="s">
        <v>142</v>
      </c>
      <c r="N45" s="36">
        <v>1</v>
      </c>
      <c r="O45" s="63"/>
      <c r="P45" s="77"/>
      <c r="Q45" s="16">
        <v>0</v>
      </c>
      <c r="R45" s="24">
        <f t="shared" si="0"/>
        <v>1</v>
      </c>
      <c r="S45" s="25">
        <f>R45/(1*34)*100</f>
        <v>2.9411764705882351</v>
      </c>
    </row>
    <row r="46" spans="2:19" ht="63" customHeight="1" x14ac:dyDescent="0.25">
      <c r="B46" s="12" t="s">
        <v>36</v>
      </c>
      <c r="C46" s="62"/>
      <c r="D46" s="44"/>
      <c r="E46" s="36">
        <v>0</v>
      </c>
      <c r="F46" s="63"/>
      <c r="G46" s="65"/>
      <c r="H46" s="64">
        <v>0</v>
      </c>
      <c r="I46" s="62"/>
      <c r="J46" s="65"/>
      <c r="K46" s="64">
        <v>0</v>
      </c>
      <c r="L46" s="76" t="s">
        <v>64</v>
      </c>
      <c r="M46" s="28" t="s">
        <v>148</v>
      </c>
      <c r="N46" s="36">
        <v>2</v>
      </c>
      <c r="O46" s="63"/>
      <c r="P46" s="77"/>
      <c r="Q46" s="16">
        <v>0</v>
      </c>
      <c r="R46" s="24">
        <f t="shared" si="0"/>
        <v>2</v>
      </c>
      <c r="S46" s="25">
        <f>R46/(1*34)*100</f>
        <v>5.8823529411764701</v>
      </c>
    </row>
    <row r="47" spans="2:19" ht="57.75" customHeight="1" x14ac:dyDescent="0.25">
      <c r="B47" s="115" t="s">
        <v>37</v>
      </c>
      <c r="C47" s="62"/>
      <c r="D47" s="44"/>
      <c r="E47" s="36">
        <v>0</v>
      </c>
      <c r="F47" s="63"/>
      <c r="G47" s="65"/>
      <c r="H47" s="64">
        <v>0</v>
      </c>
      <c r="I47" s="62"/>
      <c r="J47" s="65"/>
      <c r="K47" s="64">
        <v>0</v>
      </c>
      <c r="L47" s="62"/>
      <c r="M47" s="77"/>
      <c r="N47" s="36">
        <v>0</v>
      </c>
      <c r="O47" s="63"/>
      <c r="P47" s="28" t="s">
        <v>315</v>
      </c>
      <c r="Q47" s="16">
        <v>1</v>
      </c>
      <c r="R47" s="24">
        <f t="shared" si="0"/>
        <v>1</v>
      </c>
      <c r="S47" s="25">
        <f>R47/(1*34)*100</f>
        <v>2.9411764705882351</v>
      </c>
    </row>
    <row r="48" spans="2:19" ht="63" customHeight="1" x14ac:dyDescent="0.25">
      <c r="B48" s="12" t="s">
        <v>38</v>
      </c>
      <c r="C48" s="62"/>
      <c r="D48" s="44"/>
      <c r="E48" s="36">
        <v>0</v>
      </c>
      <c r="F48" s="63"/>
      <c r="G48" s="65"/>
      <c r="H48" s="64">
        <v>0</v>
      </c>
      <c r="I48" s="62"/>
      <c r="J48" s="28" t="s">
        <v>281</v>
      </c>
      <c r="K48" s="64">
        <v>1</v>
      </c>
      <c r="L48" s="62"/>
      <c r="M48" s="77"/>
      <c r="N48" s="36">
        <v>0</v>
      </c>
      <c r="O48" s="63"/>
      <c r="P48" s="77"/>
      <c r="Q48" s="16">
        <v>0</v>
      </c>
      <c r="R48" s="24">
        <f t="shared" si="0"/>
        <v>1</v>
      </c>
      <c r="S48" s="25">
        <f>R48/(1*34)*100</f>
        <v>2.9411764705882351</v>
      </c>
    </row>
    <row r="49" spans="2:19" ht="61.5" customHeight="1" x14ac:dyDescent="0.25">
      <c r="B49" s="12" t="s">
        <v>25</v>
      </c>
      <c r="C49" s="62"/>
      <c r="D49" s="44"/>
      <c r="E49" s="36">
        <v>0</v>
      </c>
      <c r="F49" s="63"/>
      <c r="G49" s="65"/>
      <c r="H49" s="64">
        <v>0</v>
      </c>
      <c r="I49" s="62"/>
      <c r="J49" s="28" t="s">
        <v>282</v>
      </c>
      <c r="K49" s="64">
        <v>1</v>
      </c>
      <c r="L49" s="62"/>
      <c r="M49" s="77"/>
      <c r="N49" s="36">
        <v>0</v>
      </c>
      <c r="O49" s="63"/>
      <c r="P49" s="77"/>
      <c r="Q49" s="16">
        <v>0</v>
      </c>
      <c r="R49" s="24">
        <f t="shared" si="0"/>
        <v>1</v>
      </c>
      <c r="S49" s="25">
        <f>R49/(2*34)*100</f>
        <v>1.4705882352941175</v>
      </c>
    </row>
    <row r="50" spans="2:19" ht="64.5" customHeight="1" x14ac:dyDescent="0.25">
      <c r="B50" s="12" t="s">
        <v>27</v>
      </c>
      <c r="C50" s="62"/>
      <c r="D50" s="44"/>
      <c r="E50" s="36">
        <v>0</v>
      </c>
      <c r="F50" s="63"/>
      <c r="G50" s="65"/>
      <c r="H50" s="64">
        <v>0</v>
      </c>
      <c r="I50" s="62"/>
      <c r="J50" s="65"/>
      <c r="K50" s="64">
        <v>0</v>
      </c>
      <c r="L50" s="62"/>
      <c r="M50" s="28" t="s">
        <v>270</v>
      </c>
      <c r="N50" s="36">
        <v>1</v>
      </c>
      <c r="O50" s="63"/>
      <c r="P50" s="77"/>
      <c r="Q50" s="16">
        <v>0</v>
      </c>
      <c r="R50" s="24">
        <f t="shared" si="0"/>
        <v>1</v>
      </c>
      <c r="S50" s="25">
        <f>R50/(1*34)*100</f>
        <v>2.9411764705882351</v>
      </c>
    </row>
    <row r="51" spans="2:19" ht="63" customHeight="1" x14ac:dyDescent="0.25">
      <c r="B51" s="12" t="s">
        <v>23</v>
      </c>
      <c r="C51" s="62"/>
      <c r="D51" s="44"/>
      <c r="E51" s="36">
        <v>0</v>
      </c>
      <c r="F51" s="63"/>
      <c r="G51" s="65"/>
      <c r="H51" s="64">
        <v>0</v>
      </c>
      <c r="I51" s="62"/>
      <c r="J51" s="28" t="s">
        <v>275</v>
      </c>
      <c r="K51" s="64">
        <v>1</v>
      </c>
      <c r="L51" s="62"/>
      <c r="M51" s="77"/>
      <c r="N51" s="36">
        <v>0</v>
      </c>
      <c r="O51" s="63"/>
      <c r="P51" s="77"/>
      <c r="Q51" s="16">
        <v>0</v>
      </c>
      <c r="R51" s="24">
        <f t="shared" si="0"/>
        <v>1</v>
      </c>
      <c r="S51" s="25">
        <f>R51/(1*34)*100</f>
        <v>2.9411764705882351</v>
      </c>
    </row>
    <row r="52" spans="2:19" ht="60.75" customHeight="1" x14ac:dyDescent="0.25">
      <c r="B52" s="12" t="s">
        <v>39</v>
      </c>
      <c r="C52" s="62"/>
      <c r="D52" s="44"/>
      <c r="E52" s="36">
        <v>0</v>
      </c>
      <c r="F52" s="63"/>
      <c r="G52" s="65"/>
      <c r="H52" s="64">
        <v>0</v>
      </c>
      <c r="I52" s="62"/>
      <c r="J52" s="65"/>
      <c r="K52" s="64">
        <v>0</v>
      </c>
      <c r="L52" s="62"/>
      <c r="M52" s="77"/>
      <c r="N52" s="36">
        <v>0</v>
      </c>
      <c r="O52" s="63"/>
      <c r="P52" s="28" t="s">
        <v>274</v>
      </c>
      <c r="Q52" s="16">
        <v>1</v>
      </c>
      <c r="R52" s="24">
        <f t="shared" si="0"/>
        <v>1</v>
      </c>
      <c r="S52" s="25">
        <f>R52/(1*34)*100</f>
        <v>2.9411764705882351</v>
      </c>
    </row>
    <row r="53" spans="2:19" ht="60" customHeight="1" x14ac:dyDescent="0.25">
      <c r="B53" s="115" t="s">
        <v>26</v>
      </c>
      <c r="C53" s="62"/>
      <c r="D53" s="28" t="s">
        <v>292</v>
      </c>
      <c r="E53" s="36">
        <v>1</v>
      </c>
      <c r="F53" s="63"/>
      <c r="G53" s="65"/>
      <c r="H53" s="64">
        <v>0</v>
      </c>
      <c r="I53" s="62"/>
      <c r="J53" s="65"/>
      <c r="K53" s="64">
        <v>0</v>
      </c>
      <c r="L53" s="62"/>
      <c r="M53" s="77"/>
      <c r="N53" s="36">
        <v>0</v>
      </c>
      <c r="O53" s="63"/>
      <c r="P53" s="77"/>
      <c r="Q53" s="16">
        <v>0</v>
      </c>
      <c r="R53" s="24">
        <f t="shared" si="0"/>
        <v>1</v>
      </c>
      <c r="S53" s="25">
        <f>R53/(2*34)*100</f>
        <v>1.4705882352941175</v>
      </c>
    </row>
    <row r="54" spans="2:19" ht="19.5" customHeight="1" x14ac:dyDescent="0.25">
      <c r="B54" s="8" t="s">
        <v>6</v>
      </c>
      <c r="C54" s="60">
        <v>0</v>
      </c>
      <c r="D54" s="43">
        <v>5</v>
      </c>
      <c r="E54" s="33">
        <f>SUM(E55:E68)</f>
        <v>5</v>
      </c>
      <c r="F54" s="61">
        <v>0</v>
      </c>
      <c r="G54" s="43">
        <v>2</v>
      </c>
      <c r="H54" s="33">
        <f>SUM(H55:H68)</f>
        <v>2</v>
      </c>
      <c r="I54" s="60">
        <v>0</v>
      </c>
      <c r="J54" s="43">
        <v>4</v>
      </c>
      <c r="K54" s="33">
        <f>SUM(K55:K68)</f>
        <v>4</v>
      </c>
      <c r="L54" s="60">
        <v>6</v>
      </c>
      <c r="M54" s="43">
        <v>4</v>
      </c>
      <c r="N54" s="33">
        <f>SUM(N55:N68)</f>
        <v>10</v>
      </c>
      <c r="O54" s="61">
        <v>0</v>
      </c>
      <c r="P54" s="43">
        <v>5</v>
      </c>
      <c r="Q54" s="33">
        <f>SUM(Q55:Q68)</f>
        <v>5</v>
      </c>
      <c r="R54" s="26">
        <f t="shared" si="0"/>
        <v>26</v>
      </c>
      <c r="S54" s="23"/>
    </row>
    <row r="55" spans="2:19" ht="48" customHeight="1" x14ac:dyDescent="0.25">
      <c r="B55" s="12" t="s">
        <v>19</v>
      </c>
      <c r="C55" s="62"/>
      <c r="D55" s="28" t="s">
        <v>100</v>
      </c>
      <c r="E55" s="36">
        <v>1</v>
      </c>
      <c r="F55" s="63"/>
      <c r="G55" s="45" t="s">
        <v>101</v>
      </c>
      <c r="H55" s="64">
        <v>1</v>
      </c>
      <c r="I55" s="62"/>
      <c r="J55" s="45"/>
      <c r="K55" s="64">
        <v>0</v>
      </c>
      <c r="L55" s="76" t="s">
        <v>64</v>
      </c>
      <c r="M55" s="45" t="s">
        <v>102</v>
      </c>
      <c r="N55" s="36">
        <v>2</v>
      </c>
      <c r="O55" s="63"/>
      <c r="P55" s="45" t="s">
        <v>103</v>
      </c>
      <c r="Q55" s="16">
        <v>1</v>
      </c>
      <c r="R55" s="24">
        <f t="shared" si="0"/>
        <v>5</v>
      </c>
      <c r="S55" s="25">
        <f>R55/(6*34)*100</f>
        <v>2.4509803921568629</v>
      </c>
    </row>
    <row r="56" spans="2:19" ht="45" x14ac:dyDescent="0.25">
      <c r="B56" s="12" t="s">
        <v>30</v>
      </c>
      <c r="C56" s="62"/>
      <c r="D56" s="28" t="s">
        <v>104</v>
      </c>
      <c r="E56" s="36">
        <v>1</v>
      </c>
      <c r="F56" s="63"/>
      <c r="G56" s="65"/>
      <c r="H56" s="64">
        <v>0</v>
      </c>
      <c r="I56" s="62"/>
      <c r="J56" s="65"/>
      <c r="K56" s="64">
        <v>0</v>
      </c>
      <c r="L56" s="62"/>
      <c r="M56" s="66"/>
      <c r="N56" s="36">
        <v>0</v>
      </c>
      <c r="O56" s="63"/>
      <c r="P56" s="45" t="s">
        <v>105</v>
      </c>
      <c r="Q56" s="16">
        <v>1</v>
      </c>
      <c r="R56" s="24">
        <f t="shared" si="0"/>
        <v>2</v>
      </c>
      <c r="S56" s="25">
        <f>R56/(3*34)*100</f>
        <v>1.9607843137254901</v>
      </c>
    </row>
    <row r="57" spans="2:19" ht="45" x14ac:dyDescent="0.25">
      <c r="B57" s="12" t="s">
        <v>20</v>
      </c>
      <c r="C57" s="62"/>
      <c r="D57" s="28" t="s">
        <v>171</v>
      </c>
      <c r="E57" s="36">
        <v>1</v>
      </c>
      <c r="F57" s="63"/>
      <c r="G57" s="45"/>
      <c r="H57" s="64">
        <v>0</v>
      </c>
      <c r="I57" s="62"/>
      <c r="J57" s="65"/>
      <c r="K57" s="64">
        <v>0</v>
      </c>
      <c r="L57" s="76" t="s">
        <v>64</v>
      </c>
      <c r="M57" s="45" t="s">
        <v>172</v>
      </c>
      <c r="N57" s="36">
        <v>2</v>
      </c>
      <c r="O57" s="63"/>
      <c r="P57" s="45" t="s">
        <v>173</v>
      </c>
      <c r="Q57" s="16">
        <v>1</v>
      </c>
      <c r="R57" s="24">
        <f t="shared" si="0"/>
        <v>4</v>
      </c>
      <c r="S57" s="25">
        <f>R57/(5*34)*100</f>
        <v>2.3529411764705883</v>
      </c>
    </row>
    <row r="58" spans="2:19" ht="30" x14ac:dyDescent="0.25">
      <c r="B58" s="12" t="s">
        <v>31</v>
      </c>
      <c r="C58" s="62"/>
      <c r="D58" s="44"/>
      <c r="E58" s="36">
        <v>0</v>
      </c>
      <c r="F58" s="63"/>
      <c r="G58" s="65"/>
      <c r="H58" s="64">
        <v>0</v>
      </c>
      <c r="I58" s="62"/>
      <c r="J58" s="65"/>
      <c r="K58" s="64">
        <v>0</v>
      </c>
      <c r="L58" s="76" t="s">
        <v>64</v>
      </c>
      <c r="M58" s="77"/>
      <c r="N58" s="36">
        <v>1</v>
      </c>
      <c r="O58" s="63"/>
      <c r="P58" s="77"/>
      <c r="Q58" s="16">
        <v>0</v>
      </c>
      <c r="R58" s="24">
        <f t="shared" si="0"/>
        <v>1</v>
      </c>
      <c r="S58" s="25">
        <f>R58/(2*34)*100</f>
        <v>1.4705882352941175</v>
      </c>
    </row>
    <row r="59" spans="2:19" ht="30" x14ac:dyDescent="0.25">
      <c r="B59" s="12" t="s">
        <v>32</v>
      </c>
      <c r="C59" s="62"/>
      <c r="D59" s="44"/>
      <c r="E59" s="36">
        <v>0</v>
      </c>
      <c r="F59" s="63"/>
      <c r="G59" s="65"/>
      <c r="H59" s="64">
        <v>0</v>
      </c>
      <c r="I59" s="62"/>
      <c r="J59" s="65"/>
      <c r="K59" s="64">
        <v>0</v>
      </c>
      <c r="L59" s="76" t="s">
        <v>64</v>
      </c>
      <c r="M59" s="77"/>
      <c r="N59" s="36">
        <v>1</v>
      </c>
      <c r="O59" s="63"/>
      <c r="P59" s="77"/>
      <c r="Q59" s="16">
        <v>0</v>
      </c>
      <c r="R59" s="24">
        <f t="shared" si="0"/>
        <v>1</v>
      </c>
      <c r="S59" s="25">
        <f>R59/(1*34)*100</f>
        <v>2.9411764705882351</v>
      </c>
    </row>
    <row r="60" spans="2:19" ht="48.75" customHeight="1" x14ac:dyDescent="0.25">
      <c r="B60" s="12" t="s">
        <v>28</v>
      </c>
      <c r="C60" s="62"/>
      <c r="D60" s="28" t="s">
        <v>186</v>
      </c>
      <c r="E60" s="36">
        <v>1</v>
      </c>
      <c r="F60" s="63"/>
      <c r="G60" s="45" t="s">
        <v>187</v>
      </c>
      <c r="H60" s="64">
        <v>1</v>
      </c>
      <c r="I60" s="62"/>
      <c r="J60" s="45" t="s">
        <v>188</v>
      </c>
      <c r="K60" s="64">
        <v>0</v>
      </c>
      <c r="L60" s="62"/>
      <c r="M60" s="45"/>
      <c r="N60" s="36">
        <v>0</v>
      </c>
      <c r="O60" s="63"/>
      <c r="P60" s="45" t="s">
        <v>189</v>
      </c>
      <c r="Q60" s="16">
        <v>1</v>
      </c>
      <c r="R60" s="24">
        <f t="shared" si="0"/>
        <v>3</v>
      </c>
      <c r="S60" s="25">
        <f>R60/(3*34)*100</f>
        <v>2.9411764705882351</v>
      </c>
    </row>
    <row r="61" spans="2:19" ht="45" x14ac:dyDescent="0.25">
      <c r="B61" s="12" t="s">
        <v>35</v>
      </c>
      <c r="C61" s="62"/>
      <c r="D61" s="41"/>
      <c r="E61" s="36">
        <v>0</v>
      </c>
      <c r="F61" s="63"/>
      <c r="G61" s="65"/>
      <c r="H61" s="64">
        <v>0</v>
      </c>
      <c r="I61" s="62"/>
      <c r="J61" s="65"/>
      <c r="K61" s="64">
        <v>0</v>
      </c>
      <c r="L61" s="76" t="s">
        <v>64</v>
      </c>
      <c r="M61" s="45" t="s">
        <v>243</v>
      </c>
      <c r="N61" s="36">
        <v>2</v>
      </c>
      <c r="O61" s="63"/>
      <c r="P61" s="66"/>
      <c r="Q61" s="16">
        <v>0</v>
      </c>
      <c r="R61" s="24">
        <f t="shared" si="0"/>
        <v>2</v>
      </c>
      <c r="S61" s="25">
        <f>R61/(1*34)*100</f>
        <v>5.8823529411764701</v>
      </c>
    </row>
    <row r="62" spans="2:19" ht="30" x14ac:dyDescent="0.25">
      <c r="B62" s="12" t="s">
        <v>36</v>
      </c>
      <c r="C62" s="62"/>
      <c r="D62" s="41"/>
      <c r="E62" s="36">
        <v>0</v>
      </c>
      <c r="F62" s="63"/>
      <c r="G62" s="65"/>
      <c r="H62" s="64">
        <v>0</v>
      </c>
      <c r="I62" s="62"/>
      <c r="J62" s="45"/>
      <c r="K62" s="64">
        <v>0</v>
      </c>
      <c r="L62" s="76" t="s">
        <v>64</v>
      </c>
      <c r="M62" s="45" t="s">
        <v>204</v>
      </c>
      <c r="N62" s="36">
        <v>2</v>
      </c>
      <c r="O62" s="63"/>
      <c r="P62" s="66" t="s">
        <v>205</v>
      </c>
      <c r="Q62" s="16">
        <v>0</v>
      </c>
      <c r="R62" s="24">
        <f t="shared" si="0"/>
        <v>2</v>
      </c>
      <c r="S62" s="25">
        <f>R62/(1*34)*100</f>
        <v>5.8823529411764701</v>
      </c>
    </row>
    <row r="63" spans="2:19" ht="46.5" customHeight="1" x14ac:dyDescent="0.25">
      <c r="B63" s="115" t="s">
        <v>37</v>
      </c>
      <c r="C63" s="62"/>
      <c r="D63" s="44"/>
      <c r="E63" s="36">
        <v>0</v>
      </c>
      <c r="F63" s="63"/>
      <c r="G63" s="65"/>
      <c r="H63" s="64">
        <v>0</v>
      </c>
      <c r="I63" s="62"/>
      <c r="J63" s="65"/>
      <c r="K63" s="64">
        <v>0</v>
      </c>
      <c r="L63" s="62"/>
      <c r="M63" s="77"/>
      <c r="N63" s="36">
        <v>0</v>
      </c>
      <c r="O63" s="63"/>
      <c r="P63" s="45" t="s">
        <v>316</v>
      </c>
      <c r="Q63" s="16">
        <v>1</v>
      </c>
      <c r="R63" s="24">
        <f t="shared" si="0"/>
        <v>1</v>
      </c>
      <c r="S63" s="25">
        <f>R63/(1*34)*100</f>
        <v>2.9411764705882351</v>
      </c>
    </row>
    <row r="64" spans="2:19" ht="48" customHeight="1" x14ac:dyDescent="0.25">
      <c r="B64" s="12" t="s">
        <v>38</v>
      </c>
      <c r="C64" s="62"/>
      <c r="D64" s="44"/>
      <c r="E64" s="36">
        <v>0</v>
      </c>
      <c r="F64" s="63"/>
      <c r="G64" s="65"/>
      <c r="H64" s="64">
        <v>0</v>
      </c>
      <c r="I64" s="62"/>
      <c r="J64" s="45" t="s">
        <v>283</v>
      </c>
      <c r="K64" s="64">
        <v>1</v>
      </c>
      <c r="L64" s="62"/>
      <c r="M64" s="77"/>
      <c r="N64" s="36">
        <v>0</v>
      </c>
      <c r="O64" s="63"/>
      <c r="P64" s="77"/>
      <c r="Q64" s="16">
        <v>0</v>
      </c>
      <c r="R64" s="24">
        <f t="shared" si="0"/>
        <v>1</v>
      </c>
      <c r="S64" s="25">
        <f>R64/(1*34)*100</f>
        <v>2.9411764705882351</v>
      </c>
    </row>
    <row r="65" spans="2:19" ht="48.75" customHeight="1" x14ac:dyDescent="0.25">
      <c r="B65" s="12" t="s">
        <v>27</v>
      </c>
      <c r="C65" s="62"/>
      <c r="D65" s="44"/>
      <c r="E65" s="36">
        <v>0</v>
      </c>
      <c r="F65" s="63"/>
      <c r="G65" s="65"/>
      <c r="H65" s="64">
        <v>0</v>
      </c>
      <c r="I65" s="62"/>
      <c r="J65" s="45" t="s">
        <v>276</v>
      </c>
      <c r="K65" s="64">
        <v>1</v>
      </c>
      <c r="L65" s="62"/>
      <c r="M65" s="45"/>
      <c r="N65" s="36">
        <v>0</v>
      </c>
      <c r="O65" s="63"/>
      <c r="P65" s="77"/>
      <c r="Q65" s="16">
        <v>0</v>
      </c>
      <c r="R65" s="24">
        <f t="shared" si="0"/>
        <v>1</v>
      </c>
      <c r="S65" s="25">
        <f>R65/(1*34)*100</f>
        <v>2.9411764705882351</v>
      </c>
    </row>
    <row r="66" spans="2:19" ht="48.75" customHeight="1" x14ac:dyDescent="0.25">
      <c r="B66" s="12" t="s">
        <v>25</v>
      </c>
      <c r="C66" s="62"/>
      <c r="D66" s="44"/>
      <c r="E66" s="36">
        <v>0</v>
      </c>
      <c r="F66" s="63"/>
      <c r="G66" s="65"/>
      <c r="H66" s="64">
        <v>0</v>
      </c>
      <c r="I66" s="62"/>
      <c r="J66" s="45" t="s">
        <v>284</v>
      </c>
      <c r="K66" s="64">
        <v>1</v>
      </c>
      <c r="L66" s="62"/>
      <c r="M66" s="77"/>
      <c r="N66" s="36">
        <v>0</v>
      </c>
      <c r="O66" s="63"/>
      <c r="P66" s="77"/>
      <c r="Q66" s="16">
        <v>0</v>
      </c>
      <c r="R66" s="24">
        <f t="shared" si="0"/>
        <v>1</v>
      </c>
      <c r="S66" s="25">
        <f>R66/(2*34)*100</f>
        <v>1.4705882352941175</v>
      </c>
    </row>
    <row r="67" spans="2:19" ht="48" customHeight="1" x14ac:dyDescent="0.25">
      <c r="B67" s="115" t="s">
        <v>26</v>
      </c>
      <c r="C67" s="62"/>
      <c r="D67" s="28" t="s">
        <v>293</v>
      </c>
      <c r="E67" s="36">
        <v>1</v>
      </c>
      <c r="F67" s="63"/>
      <c r="G67" s="65"/>
      <c r="H67" s="64">
        <v>0</v>
      </c>
      <c r="I67" s="62"/>
      <c r="J67" s="65"/>
      <c r="K67" s="64">
        <v>0</v>
      </c>
      <c r="L67" s="62"/>
      <c r="M67" s="77"/>
      <c r="N67" s="36">
        <v>0</v>
      </c>
      <c r="O67" s="63"/>
      <c r="P67" s="77"/>
      <c r="Q67" s="16">
        <v>0</v>
      </c>
      <c r="R67" s="24">
        <f t="shared" si="0"/>
        <v>1</v>
      </c>
      <c r="S67" s="25">
        <f>R67/(2*34)*100</f>
        <v>1.4705882352941175</v>
      </c>
    </row>
    <row r="68" spans="2:19" ht="45" customHeight="1" x14ac:dyDescent="0.25">
      <c r="B68" s="12" t="s">
        <v>23</v>
      </c>
      <c r="C68" s="62"/>
      <c r="D68" s="41"/>
      <c r="E68" s="36">
        <v>0</v>
      </c>
      <c r="F68" s="63"/>
      <c r="G68" s="65"/>
      <c r="H68" s="64">
        <v>0</v>
      </c>
      <c r="I68" s="62"/>
      <c r="J68" s="45" t="s">
        <v>277</v>
      </c>
      <c r="K68" s="64">
        <v>1</v>
      </c>
      <c r="L68" s="62"/>
      <c r="M68" s="66"/>
      <c r="N68" s="36">
        <v>0</v>
      </c>
      <c r="O68" s="63"/>
      <c r="P68" s="66"/>
      <c r="Q68" s="16">
        <v>0</v>
      </c>
      <c r="R68" s="24">
        <f t="shared" si="0"/>
        <v>1</v>
      </c>
      <c r="S68" s="25">
        <f>R68/(1*34)*100</f>
        <v>2.9411764705882351</v>
      </c>
    </row>
    <row r="69" spans="2:19" ht="21.75" customHeight="1" x14ac:dyDescent="0.25">
      <c r="B69" s="8" t="s">
        <v>7</v>
      </c>
      <c r="C69" s="60">
        <v>0</v>
      </c>
      <c r="D69" s="43">
        <f>E69</f>
        <v>5</v>
      </c>
      <c r="E69" s="33">
        <f>SUM(E70:E87)</f>
        <v>5</v>
      </c>
      <c r="F69" s="61">
        <v>0</v>
      </c>
      <c r="G69" s="43">
        <f>H69</f>
        <v>7</v>
      </c>
      <c r="H69" s="33">
        <f>SUM(H70:H87)</f>
        <v>7</v>
      </c>
      <c r="I69" s="60">
        <v>0</v>
      </c>
      <c r="J69" s="43">
        <f>K69</f>
        <v>7</v>
      </c>
      <c r="K69" s="33">
        <f>SUM(K70:K87)</f>
        <v>7</v>
      </c>
      <c r="L69" s="60">
        <v>7</v>
      </c>
      <c r="M69" s="43">
        <v>5</v>
      </c>
      <c r="N69" s="33">
        <f>SUM(N70:N87)</f>
        <v>12</v>
      </c>
      <c r="O69" s="61">
        <v>0</v>
      </c>
      <c r="P69" s="43">
        <f>Q69</f>
        <v>7</v>
      </c>
      <c r="Q69" s="33">
        <f>SUM(Q70:Q87)</f>
        <v>7</v>
      </c>
      <c r="R69" s="26">
        <f t="shared" si="0"/>
        <v>38</v>
      </c>
      <c r="S69" s="23"/>
    </row>
    <row r="70" spans="2:19" ht="45" x14ac:dyDescent="0.25">
      <c r="B70" s="12" t="s">
        <v>19</v>
      </c>
      <c r="C70" s="78"/>
      <c r="D70" s="28" t="s">
        <v>126</v>
      </c>
      <c r="E70" s="68">
        <v>1</v>
      </c>
      <c r="F70" s="69"/>
      <c r="G70" s="45" t="s">
        <v>127</v>
      </c>
      <c r="H70" s="79">
        <v>1</v>
      </c>
      <c r="I70" s="78"/>
      <c r="J70" s="28"/>
      <c r="K70" s="79">
        <v>0</v>
      </c>
      <c r="L70" s="76" t="s">
        <v>64</v>
      </c>
      <c r="M70" s="28"/>
      <c r="N70" s="68">
        <v>1</v>
      </c>
      <c r="O70" s="69"/>
      <c r="P70" s="28" t="s">
        <v>128</v>
      </c>
      <c r="Q70" s="21">
        <v>1</v>
      </c>
      <c r="R70" s="24">
        <f t="shared" si="0"/>
        <v>4</v>
      </c>
      <c r="S70" s="25">
        <f>R70/(4*34)*100</f>
        <v>2.9411764705882351</v>
      </c>
    </row>
    <row r="71" spans="2:19" ht="45" x14ac:dyDescent="0.25">
      <c r="B71" s="12" t="s">
        <v>30</v>
      </c>
      <c r="C71" s="78"/>
      <c r="D71" s="45"/>
      <c r="E71" s="68">
        <v>0</v>
      </c>
      <c r="F71" s="69"/>
      <c r="G71" s="77"/>
      <c r="H71" s="79">
        <v>0</v>
      </c>
      <c r="I71" s="78"/>
      <c r="J71" s="28" t="s">
        <v>317</v>
      </c>
      <c r="K71" s="79">
        <v>1</v>
      </c>
      <c r="L71" s="78"/>
      <c r="M71" s="80"/>
      <c r="N71" s="68">
        <v>0</v>
      </c>
      <c r="O71" s="69"/>
      <c r="P71" s="80"/>
      <c r="Q71" s="21">
        <v>0</v>
      </c>
      <c r="R71" s="24">
        <f t="shared" si="0"/>
        <v>1</v>
      </c>
      <c r="S71" s="25">
        <f>R71/(2*34)*100</f>
        <v>1.4705882352941175</v>
      </c>
    </row>
    <row r="72" spans="2:19" ht="45" x14ac:dyDescent="0.25">
      <c r="B72" s="12" t="s">
        <v>33</v>
      </c>
      <c r="C72" s="78"/>
      <c r="D72" s="28" t="s">
        <v>129</v>
      </c>
      <c r="E72" s="68">
        <v>1</v>
      </c>
      <c r="F72" s="69"/>
      <c r="G72" s="45" t="s">
        <v>130</v>
      </c>
      <c r="H72" s="79">
        <v>1</v>
      </c>
      <c r="I72" s="78"/>
      <c r="J72" s="28" t="s">
        <v>131</v>
      </c>
      <c r="K72" s="79">
        <v>1</v>
      </c>
      <c r="L72" s="76" t="s">
        <v>64</v>
      </c>
      <c r="M72" s="28" t="s">
        <v>132</v>
      </c>
      <c r="N72" s="68">
        <v>2</v>
      </c>
      <c r="O72" s="69"/>
      <c r="P72" s="28" t="s">
        <v>133</v>
      </c>
      <c r="Q72" s="21">
        <v>1</v>
      </c>
      <c r="R72" s="24">
        <f t="shared" ref="R72:R135" si="4">E72+H72+K72+N72+Q72</f>
        <v>6</v>
      </c>
      <c r="S72" s="25">
        <f>R72/(3*34)*100</f>
        <v>5.8823529411764701</v>
      </c>
    </row>
    <row r="73" spans="2:19" ht="96" customHeight="1" x14ac:dyDescent="0.25">
      <c r="B73" s="12" t="s">
        <v>34</v>
      </c>
      <c r="C73" s="78"/>
      <c r="D73" s="28"/>
      <c r="E73" s="68">
        <v>0</v>
      </c>
      <c r="F73" s="69"/>
      <c r="G73" s="45" t="s">
        <v>134</v>
      </c>
      <c r="H73" s="79">
        <v>2</v>
      </c>
      <c r="I73" s="78"/>
      <c r="J73" s="28" t="s">
        <v>136</v>
      </c>
      <c r="K73" s="79">
        <v>1</v>
      </c>
      <c r="L73" s="78"/>
      <c r="M73" s="28" t="s">
        <v>135</v>
      </c>
      <c r="N73" s="68">
        <v>1</v>
      </c>
      <c r="O73" s="69"/>
      <c r="P73" s="28"/>
      <c r="Q73" s="21">
        <v>0</v>
      </c>
      <c r="R73" s="24">
        <f t="shared" si="4"/>
        <v>4</v>
      </c>
      <c r="S73" s="25">
        <f>R73/(2*34)*100</f>
        <v>5.8823529411764701</v>
      </c>
    </row>
    <row r="74" spans="2:19" ht="30" x14ac:dyDescent="0.25">
      <c r="B74" s="12" t="s">
        <v>31</v>
      </c>
      <c r="C74" s="78"/>
      <c r="D74" s="28"/>
      <c r="E74" s="81">
        <v>0</v>
      </c>
      <c r="F74" s="72"/>
      <c r="G74" s="45"/>
      <c r="H74" s="70">
        <v>0</v>
      </c>
      <c r="I74" s="71"/>
      <c r="J74" s="45"/>
      <c r="K74" s="70">
        <v>0</v>
      </c>
      <c r="L74" s="76" t="s">
        <v>64</v>
      </c>
      <c r="M74" s="28"/>
      <c r="N74" s="81">
        <v>1</v>
      </c>
      <c r="O74" s="72"/>
      <c r="P74" s="28"/>
      <c r="Q74" s="27">
        <v>0</v>
      </c>
      <c r="R74" s="24">
        <f t="shared" si="4"/>
        <v>1</v>
      </c>
      <c r="S74" s="25">
        <f>R74/(2*34)*100</f>
        <v>1.4705882352941175</v>
      </c>
    </row>
    <row r="75" spans="2:19" ht="30" x14ac:dyDescent="0.25">
      <c r="B75" s="12" t="s">
        <v>32</v>
      </c>
      <c r="C75" s="78"/>
      <c r="D75" s="28"/>
      <c r="E75" s="81">
        <v>0</v>
      </c>
      <c r="F75" s="72"/>
      <c r="G75" s="45"/>
      <c r="H75" s="70">
        <v>0</v>
      </c>
      <c r="I75" s="71"/>
      <c r="J75" s="45"/>
      <c r="K75" s="70">
        <v>0</v>
      </c>
      <c r="L75" s="76" t="s">
        <v>64</v>
      </c>
      <c r="M75" s="28"/>
      <c r="N75" s="81">
        <v>1</v>
      </c>
      <c r="O75" s="72"/>
      <c r="P75" s="28"/>
      <c r="Q75" s="27">
        <v>0</v>
      </c>
      <c r="R75" s="24">
        <f t="shared" si="4"/>
        <v>1</v>
      </c>
      <c r="S75" s="25">
        <f>R75/(1*34)*100</f>
        <v>2.9411764705882351</v>
      </c>
    </row>
    <row r="76" spans="2:19" ht="48.75" customHeight="1" x14ac:dyDescent="0.25">
      <c r="B76" s="12" t="s">
        <v>28</v>
      </c>
      <c r="C76" s="62"/>
      <c r="D76" s="28" t="s">
        <v>190</v>
      </c>
      <c r="E76" s="82">
        <v>1</v>
      </c>
      <c r="F76" s="31"/>
      <c r="G76" s="28" t="s">
        <v>191</v>
      </c>
      <c r="H76" s="29">
        <v>1</v>
      </c>
      <c r="I76" s="30"/>
      <c r="J76" s="28" t="s">
        <v>192</v>
      </c>
      <c r="K76" s="29">
        <v>1</v>
      </c>
      <c r="L76" s="30"/>
      <c r="M76" s="28"/>
      <c r="N76" s="82">
        <v>0</v>
      </c>
      <c r="O76" s="31"/>
      <c r="P76" s="28" t="s">
        <v>295</v>
      </c>
      <c r="Q76" s="32">
        <v>1</v>
      </c>
      <c r="R76" s="24">
        <f t="shared" si="4"/>
        <v>4</v>
      </c>
      <c r="S76" s="25">
        <f>R76/(3*34)*100</f>
        <v>3.9215686274509802</v>
      </c>
    </row>
    <row r="77" spans="2:19" ht="45" x14ac:dyDescent="0.25">
      <c r="B77" s="12" t="s">
        <v>40</v>
      </c>
      <c r="C77" s="78"/>
      <c r="D77" s="45"/>
      <c r="E77" s="68">
        <v>0</v>
      </c>
      <c r="F77" s="69"/>
      <c r="G77" s="28" t="s">
        <v>219</v>
      </c>
      <c r="H77" s="79">
        <v>1</v>
      </c>
      <c r="I77" s="78"/>
      <c r="J77" s="28"/>
      <c r="K77" s="79">
        <v>0</v>
      </c>
      <c r="L77" s="78"/>
      <c r="M77" s="28" t="s">
        <v>247</v>
      </c>
      <c r="N77" s="68">
        <v>1</v>
      </c>
      <c r="O77" s="69"/>
      <c r="P77" s="28"/>
      <c r="Q77" s="21">
        <v>0</v>
      </c>
      <c r="R77" s="24">
        <f t="shared" si="4"/>
        <v>2</v>
      </c>
      <c r="S77" s="25">
        <f>R77/(1*34)*100</f>
        <v>5.8823529411764701</v>
      </c>
    </row>
    <row r="78" spans="2:19" ht="45" x14ac:dyDescent="0.25">
      <c r="B78" s="12" t="s">
        <v>35</v>
      </c>
      <c r="C78" s="78"/>
      <c r="D78" s="45"/>
      <c r="E78" s="68">
        <v>0</v>
      </c>
      <c r="F78" s="69"/>
      <c r="G78" s="77"/>
      <c r="H78" s="79">
        <v>0</v>
      </c>
      <c r="I78" s="78"/>
      <c r="J78" s="77"/>
      <c r="K78" s="79">
        <v>0</v>
      </c>
      <c r="L78" s="76" t="s">
        <v>64</v>
      </c>
      <c r="M78" s="28" t="s">
        <v>143</v>
      </c>
      <c r="N78" s="68">
        <v>2</v>
      </c>
      <c r="O78" s="69"/>
      <c r="P78" s="45"/>
      <c r="Q78" s="21">
        <v>0</v>
      </c>
      <c r="R78" s="24">
        <f t="shared" si="4"/>
        <v>2</v>
      </c>
      <c r="S78" s="25">
        <f>R78/(2*34)*100</f>
        <v>2.9411764705882351</v>
      </c>
    </row>
    <row r="79" spans="2:19" ht="45" x14ac:dyDescent="0.25">
      <c r="B79" s="12" t="s">
        <v>41</v>
      </c>
      <c r="C79" s="78"/>
      <c r="D79" s="28" t="s">
        <v>227</v>
      </c>
      <c r="E79" s="68">
        <v>1</v>
      </c>
      <c r="F79" s="69"/>
      <c r="G79" s="77"/>
      <c r="H79" s="79">
        <v>0</v>
      </c>
      <c r="I79" s="78"/>
      <c r="J79" s="28" t="s">
        <v>228</v>
      </c>
      <c r="K79" s="79">
        <v>1</v>
      </c>
      <c r="L79" s="76" t="s">
        <v>64</v>
      </c>
      <c r="M79" s="28"/>
      <c r="N79" s="68">
        <v>1</v>
      </c>
      <c r="O79" s="69"/>
      <c r="P79" s="28" t="s">
        <v>229</v>
      </c>
      <c r="Q79" s="21">
        <v>1</v>
      </c>
      <c r="R79" s="24">
        <f t="shared" si="4"/>
        <v>4</v>
      </c>
      <c r="S79" s="25">
        <f>R79/(2*34)*100</f>
        <v>5.8823529411764701</v>
      </c>
    </row>
    <row r="80" spans="2:19" ht="45" x14ac:dyDescent="0.25">
      <c r="B80" s="12" t="s">
        <v>36</v>
      </c>
      <c r="C80" s="78"/>
      <c r="D80" s="28"/>
      <c r="E80" s="68">
        <v>0</v>
      </c>
      <c r="F80" s="69"/>
      <c r="G80" s="77"/>
      <c r="H80" s="79">
        <v>0</v>
      </c>
      <c r="I80" s="78"/>
      <c r="J80" s="77"/>
      <c r="K80" s="79">
        <v>0</v>
      </c>
      <c r="L80" s="76" t="s">
        <v>64</v>
      </c>
      <c r="M80" s="45"/>
      <c r="N80" s="68">
        <v>1</v>
      </c>
      <c r="O80" s="69"/>
      <c r="P80" s="28" t="s">
        <v>206</v>
      </c>
      <c r="Q80" s="21">
        <v>1</v>
      </c>
      <c r="R80" s="24">
        <f t="shared" si="4"/>
        <v>2</v>
      </c>
      <c r="S80" s="25">
        <f>R80/(1*34)*100</f>
        <v>5.8823529411764701</v>
      </c>
    </row>
    <row r="81" spans="2:19" ht="45" x14ac:dyDescent="0.25">
      <c r="B81" s="12" t="s">
        <v>38</v>
      </c>
      <c r="C81" s="62"/>
      <c r="D81" s="44"/>
      <c r="E81" s="36">
        <v>0</v>
      </c>
      <c r="F81" s="63"/>
      <c r="G81" s="65"/>
      <c r="H81" s="64">
        <v>0</v>
      </c>
      <c r="I81" s="62"/>
      <c r="J81" s="28" t="s">
        <v>285</v>
      </c>
      <c r="K81" s="64">
        <v>1</v>
      </c>
      <c r="L81" s="62"/>
      <c r="M81" s="77"/>
      <c r="N81" s="36">
        <v>0</v>
      </c>
      <c r="O81" s="63"/>
      <c r="P81" s="77"/>
      <c r="Q81" s="16">
        <v>0</v>
      </c>
      <c r="R81" s="24">
        <f t="shared" si="4"/>
        <v>1</v>
      </c>
      <c r="S81" s="25">
        <f>R81/(1*34)*100</f>
        <v>2.9411764705882351</v>
      </c>
    </row>
    <row r="82" spans="2:19" ht="45" x14ac:dyDescent="0.25">
      <c r="B82" s="12" t="s">
        <v>27</v>
      </c>
      <c r="C82" s="62"/>
      <c r="D82" s="44"/>
      <c r="E82" s="36">
        <v>0</v>
      </c>
      <c r="F82" s="63"/>
      <c r="G82" s="65"/>
      <c r="H82" s="64">
        <v>0</v>
      </c>
      <c r="I82" s="62"/>
      <c r="J82" s="28" t="s">
        <v>271</v>
      </c>
      <c r="K82" s="64">
        <v>1</v>
      </c>
      <c r="L82" s="62"/>
      <c r="M82" s="77"/>
      <c r="N82" s="36">
        <v>0</v>
      </c>
      <c r="O82" s="63"/>
      <c r="P82" s="77"/>
      <c r="Q82" s="16">
        <v>0</v>
      </c>
      <c r="R82" s="24">
        <f t="shared" si="4"/>
        <v>1</v>
      </c>
      <c r="S82" s="25">
        <f>R82/(1*34)*100</f>
        <v>2.9411764705882351</v>
      </c>
    </row>
    <row r="83" spans="2:19" ht="45" x14ac:dyDescent="0.25">
      <c r="B83" s="12" t="s">
        <v>25</v>
      </c>
      <c r="C83" s="62"/>
      <c r="D83" s="44"/>
      <c r="E83" s="36">
        <v>0</v>
      </c>
      <c r="F83" s="63"/>
      <c r="G83" s="28" t="s">
        <v>286</v>
      </c>
      <c r="H83" s="64">
        <v>1</v>
      </c>
      <c r="I83" s="62"/>
      <c r="J83" s="65"/>
      <c r="K83" s="64">
        <v>0</v>
      </c>
      <c r="L83" s="62"/>
      <c r="M83" s="77"/>
      <c r="N83" s="36">
        <v>0</v>
      </c>
      <c r="O83" s="63"/>
      <c r="P83" s="77"/>
      <c r="Q83" s="16">
        <v>0</v>
      </c>
      <c r="R83" s="24">
        <f t="shared" si="4"/>
        <v>1</v>
      </c>
      <c r="S83" s="25">
        <f>R83/(2*34)*100</f>
        <v>1.4705882352941175</v>
      </c>
    </row>
    <row r="84" spans="2:19" ht="45" x14ac:dyDescent="0.25">
      <c r="B84" s="12" t="s">
        <v>23</v>
      </c>
      <c r="C84" s="62"/>
      <c r="D84" s="28"/>
      <c r="E84" s="36">
        <v>0</v>
      </c>
      <c r="F84" s="63"/>
      <c r="G84" s="65"/>
      <c r="H84" s="64">
        <v>0</v>
      </c>
      <c r="I84" s="62"/>
      <c r="J84" s="65"/>
      <c r="K84" s="64">
        <v>0</v>
      </c>
      <c r="L84" s="62"/>
      <c r="M84" s="28" t="s">
        <v>278</v>
      </c>
      <c r="N84" s="36">
        <v>1</v>
      </c>
      <c r="O84" s="63"/>
      <c r="P84" s="45"/>
      <c r="Q84" s="16">
        <v>0</v>
      </c>
      <c r="R84" s="24">
        <f t="shared" si="4"/>
        <v>1</v>
      </c>
      <c r="S84" s="25">
        <f>R84/(1*34)*100</f>
        <v>2.9411764705882351</v>
      </c>
    </row>
    <row r="85" spans="2:19" ht="44.25" customHeight="1" x14ac:dyDescent="0.25">
      <c r="B85" s="115" t="s">
        <v>42</v>
      </c>
      <c r="C85" s="62"/>
      <c r="D85" s="28"/>
      <c r="E85" s="36">
        <v>0</v>
      </c>
      <c r="F85" s="63"/>
      <c r="G85" s="65"/>
      <c r="H85" s="64">
        <v>0</v>
      </c>
      <c r="I85" s="62"/>
      <c r="J85" s="65"/>
      <c r="K85" s="64">
        <v>0</v>
      </c>
      <c r="L85" s="62"/>
      <c r="M85" s="45"/>
      <c r="N85" s="36">
        <v>0</v>
      </c>
      <c r="O85" s="63"/>
      <c r="P85" s="28" t="s">
        <v>318</v>
      </c>
      <c r="Q85" s="16">
        <v>1</v>
      </c>
      <c r="R85" s="24">
        <f t="shared" si="4"/>
        <v>1</v>
      </c>
      <c r="S85" s="25">
        <f>R85/(1*34)*100</f>
        <v>2.9411764705882351</v>
      </c>
    </row>
    <row r="86" spans="2:19" ht="45" x14ac:dyDescent="0.25">
      <c r="B86" s="115" t="s">
        <v>43</v>
      </c>
      <c r="C86" s="62"/>
      <c r="D86" s="28"/>
      <c r="E86" s="36">
        <v>0</v>
      </c>
      <c r="F86" s="63"/>
      <c r="G86" s="65"/>
      <c r="H86" s="64">
        <v>0</v>
      </c>
      <c r="I86" s="62"/>
      <c r="J86" s="65"/>
      <c r="K86" s="64">
        <v>0</v>
      </c>
      <c r="L86" s="62"/>
      <c r="M86" s="45"/>
      <c r="N86" s="36">
        <v>0</v>
      </c>
      <c r="O86" s="63"/>
      <c r="P86" s="28" t="s">
        <v>296</v>
      </c>
      <c r="Q86" s="16">
        <v>1</v>
      </c>
      <c r="R86" s="24">
        <f t="shared" si="4"/>
        <v>1</v>
      </c>
      <c r="S86" s="25">
        <f>R86/(1*34)*100</f>
        <v>2.9411764705882351</v>
      </c>
    </row>
    <row r="87" spans="2:19" ht="45" x14ac:dyDescent="0.25">
      <c r="B87" s="115" t="s">
        <v>26</v>
      </c>
      <c r="C87" s="62"/>
      <c r="D87" s="28" t="s">
        <v>294</v>
      </c>
      <c r="E87" s="36">
        <v>1</v>
      </c>
      <c r="F87" s="63"/>
      <c r="G87" s="65"/>
      <c r="H87" s="64">
        <v>0</v>
      </c>
      <c r="I87" s="62"/>
      <c r="J87" s="65"/>
      <c r="K87" s="64">
        <v>0</v>
      </c>
      <c r="L87" s="62"/>
      <c r="M87" s="77"/>
      <c r="N87" s="36">
        <v>0</v>
      </c>
      <c r="O87" s="63"/>
      <c r="P87" s="77"/>
      <c r="Q87" s="16">
        <v>0</v>
      </c>
      <c r="R87" s="24">
        <f t="shared" si="4"/>
        <v>1</v>
      </c>
      <c r="S87" s="25">
        <f>R87/(2*34)*100</f>
        <v>1.4705882352941175</v>
      </c>
    </row>
    <row r="88" spans="2:19" ht="19.5" customHeight="1" x14ac:dyDescent="0.25">
      <c r="B88" s="8" t="s">
        <v>8</v>
      </c>
      <c r="C88" s="60">
        <v>0</v>
      </c>
      <c r="D88" s="43">
        <f>E88</f>
        <v>6</v>
      </c>
      <c r="E88" s="33">
        <f>SUM(E89:E107)</f>
        <v>6</v>
      </c>
      <c r="F88" s="61">
        <v>0</v>
      </c>
      <c r="G88" s="43">
        <f>H88</f>
        <v>4</v>
      </c>
      <c r="H88" s="33">
        <f>SUM(H89:H107)</f>
        <v>4</v>
      </c>
      <c r="I88" s="60">
        <v>0</v>
      </c>
      <c r="J88" s="43">
        <f>K88</f>
        <v>6</v>
      </c>
      <c r="K88" s="33">
        <f>SUM(K89:K107)</f>
        <v>6</v>
      </c>
      <c r="L88" s="60">
        <v>8</v>
      </c>
      <c r="M88" s="43">
        <v>8</v>
      </c>
      <c r="N88" s="33">
        <f>SUM(N89:N107)</f>
        <v>16</v>
      </c>
      <c r="O88" s="61">
        <v>0</v>
      </c>
      <c r="P88" s="43">
        <f>Q88</f>
        <v>7</v>
      </c>
      <c r="Q88" s="33">
        <f>SUM(Q89:Q107)</f>
        <v>7</v>
      </c>
      <c r="R88" s="26">
        <f t="shared" si="4"/>
        <v>39</v>
      </c>
      <c r="S88" s="23"/>
    </row>
    <row r="89" spans="2:19" ht="65.25" customHeight="1" x14ac:dyDescent="0.25">
      <c r="B89" s="12" t="s">
        <v>19</v>
      </c>
      <c r="C89" s="62"/>
      <c r="D89" s="28" t="s">
        <v>106</v>
      </c>
      <c r="E89" s="36">
        <v>1</v>
      </c>
      <c r="F89" s="63"/>
      <c r="G89" s="45"/>
      <c r="H89" s="64">
        <v>0</v>
      </c>
      <c r="I89" s="62"/>
      <c r="J89" s="65"/>
      <c r="K89" s="64">
        <v>0</v>
      </c>
      <c r="L89" s="76" t="s">
        <v>64</v>
      </c>
      <c r="M89" s="28" t="s">
        <v>109</v>
      </c>
      <c r="N89" s="36">
        <v>2</v>
      </c>
      <c r="O89" s="63"/>
      <c r="P89" s="28" t="s">
        <v>110</v>
      </c>
      <c r="Q89" s="16">
        <v>1</v>
      </c>
      <c r="R89" s="24">
        <f t="shared" si="4"/>
        <v>4</v>
      </c>
      <c r="S89" s="25">
        <f>R89/(3*34)*100</f>
        <v>3.9215686274509802</v>
      </c>
    </row>
    <row r="90" spans="2:19" ht="65.25" customHeight="1" x14ac:dyDescent="0.25">
      <c r="B90" s="12" t="s">
        <v>30</v>
      </c>
      <c r="C90" s="62"/>
      <c r="D90" s="28" t="s">
        <v>107</v>
      </c>
      <c r="E90" s="36">
        <v>1</v>
      </c>
      <c r="F90" s="63"/>
      <c r="G90" s="65"/>
      <c r="H90" s="64">
        <v>0</v>
      </c>
      <c r="I90" s="62"/>
      <c r="J90" s="65"/>
      <c r="K90" s="64">
        <v>0</v>
      </c>
      <c r="L90" s="62"/>
      <c r="M90" s="28" t="s">
        <v>108</v>
      </c>
      <c r="N90" s="36">
        <v>1</v>
      </c>
      <c r="O90" s="63"/>
      <c r="P90" s="66"/>
      <c r="Q90" s="16">
        <v>0</v>
      </c>
      <c r="R90" s="24">
        <f t="shared" si="4"/>
        <v>2</v>
      </c>
      <c r="S90" s="25">
        <f>R90/(2*34)*100</f>
        <v>2.9411764705882351</v>
      </c>
    </row>
    <row r="91" spans="2:19" ht="66" customHeight="1" x14ac:dyDescent="0.25">
      <c r="B91" s="12" t="s">
        <v>33</v>
      </c>
      <c r="C91" s="62"/>
      <c r="D91" s="28" t="s">
        <v>244</v>
      </c>
      <c r="E91" s="36">
        <v>1</v>
      </c>
      <c r="F91" s="63"/>
      <c r="G91" s="45" t="s">
        <v>137</v>
      </c>
      <c r="H91" s="64">
        <v>1</v>
      </c>
      <c r="I91" s="62"/>
      <c r="J91" s="65"/>
      <c r="K91" s="64">
        <v>0</v>
      </c>
      <c r="L91" s="76" t="s">
        <v>64</v>
      </c>
      <c r="M91" s="28" t="s">
        <v>138</v>
      </c>
      <c r="N91" s="36">
        <v>2</v>
      </c>
      <c r="O91" s="63"/>
      <c r="P91" s="28"/>
      <c r="Q91" s="16">
        <v>0</v>
      </c>
      <c r="R91" s="24">
        <f t="shared" si="4"/>
        <v>4</v>
      </c>
      <c r="S91" s="25">
        <f>R91/(3*34)*100</f>
        <v>3.9215686274509802</v>
      </c>
    </row>
    <row r="92" spans="2:19" ht="62.25" customHeight="1" x14ac:dyDescent="0.25">
      <c r="B92" s="12" t="s">
        <v>34</v>
      </c>
      <c r="C92" s="62"/>
      <c r="D92" s="45" t="s">
        <v>139</v>
      </c>
      <c r="E92" s="36">
        <v>1</v>
      </c>
      <c r="F92" s="63"/>
      <c r="G92" s="45" t="s">
        <v>140</v>
      </c>
      <c r="H92" s="64">
        <v>1</v>
      </c>
      <c r="I92" s="62"/>
      <c r="J92" s="65"/>
      <c r="K92" s="64">
        <v>0</v>
      </c>
      <c r="L92" s="62"/>
      <c r="M92" s="28"/>
      <c r="N92" s="36">
        <v>0</v>
      </c>
      <c r="O92" s="63"/>
      <c r="P92" s="28" t="s">
        <v>141</v>
      </c>
      <c r="Q92" s="16">
        <v>1</v>
      </c>
      <c r="R92" s="24">
        <f t="shared" si="4"/>
        <v>3</v>
      </c>
      <c r="S92" s="25">
        <f>R92/(2*34)*100</f>
        <v>4.4117647058823533</v>
      </c>
    </row>
    <row r="93" spans="2:19" ht="64.5" customHeight="1" x14ac:dyDescent="0.25">
      <c r="B93" s="12" t="s">
        <v>31</v>
      </c>
      <c r="C93" s="78"/>
      <c r="D93" s="28"/>
      <c r="E93" s="81">
        <v>0</v>
      </c>
      <c r="F93" s="72"/>
      <c r="G93" s="45"/>
      <c r="H93" s="70">
        <v>0</v>
      </c>
      <c r="I93" s="71"/>
      <c r="J93" s="45"/>
      <c r="K93" s="70">
        <v>0</v>
      </c>
      <c r="L93" s="76" t="s">
        <v>64</v>
      </c>
      <c r="M93" s="28"/>
      <c r="N93" s="81">
        <v>1</v>
      </c>
      <c r="O93" s="72"/>
      <c r="P93" s="28"/>
      <c r="Q93" s="27">
        <v>0</v>
      </c>
      <c r="R93" s="24">
        <f t="shared" si="4"/>
        <v>1</v>
      </c>
      <c r="S93" s="25">
        <f>R93/(2*34)*100</f>
        <v>1.4705882352941175</v>
      </c>
    </row>
    <row r="94" spans="2:19" ht="64.5" customHeight="1" x14ac:dyDescent="0.25">
      <c r="B94" s="12" t="s">
        <v>32</v>
      </c>
      <c r="C94" s="78"/>
      <c r="D94" s="28"/>
      <c r="E94" s="81">
        <v>0</v>
      </c>
      <c r="F94" s="72"/>
      <c r="G94" s="45"/>
      <c r="H94" s="70">
        <v>0</v>
      </c>
      <c r="I94" s="71"/>
      <c r="J94" s="45"/>
      <c r="K94" s="70">
        <v>0</v>
      </c>
      <c r="L94" s="76" t="s">
        <v>64</v>
      </c>
      <c r="M94" s="28"/>
      <c r="N94" s="81">
        <v>1</v>
      </c>
      <c r="O94" s="72"/>
      <c r="P94" s="28"/>
      <c r="Q94" s="27">
        <v>0</v>
      </c>
      <c r="R94" s="24">
        <f t="shared" si="4"/>
        <v>1</v>
      </c>
      <c r="S94" s="25">
        <f>R94/(1*34)*100</f>
        <v>2.9411764705882351</v>
      </c>
    </row>
    <row r="95" spans="2:19" ht="59.25" customHeight="1" x14ac:dyDescent="0.25">
      <c r="B95" s="12" t="s">
        <v>28</v>
      </c>
      <c r="C95" s="62"/>
      <c r="D95" s="28" t="s">
        <v>194</v>
      </c>
      <c r="E95" s="36">
        <v>1</v>
      </c>
      <c r="F95" s="63"/>
      <c r="G95" s="28" t="s">
        <v>193</v>
      </c>
      <c r="H95" s="64">
        <v>1</v>
      </c>
      <c r="I95" s="62"/>
      <c r="J95" s="28" t="s">
        <v>195</v>
      </c>
      <c r="K95" s="64">
        <v>1</v>
      </c>
      <c r="L95" s="62"/>
      <c r="M95" s="28" t="s">
        <v>196</v>
      </c>
      <c r="N95" s="36">
        <v>1</v>
      </c>
      <c r="O95" s="63"/>
      <c r="P95" s="28" t="s">
        <v>245</v>
      </c>
      <c r="Q95" s="16">
        <v>1</v>
      </c>
      <c r="R95" s="24">
        <f t="shared" si="4"/>
        <v>5</v>
      </c>
      <c r="S95" s="25">
        <f>R95/(3*34)*100</f>
        <v>4.9019607843137258</v>
      </c>
    </row>
    <row r="96" spans="2:19" ht="63" customHeight="1" x14ac:dyDescent="0.25">
      <c r="B96" s="12" t="s">
        <v>35</v>
      </c>
      <c r="C96" s="62"/>
      <c r="D96" s="41"/>
      <c r="E96" s="36">
        <v>0</v>
      </c>
      <c r="F96" s="63"/>
      <c r="G96" s="65"/>
      <c r="H96" s="64">
        <v>0</v>
      </c>
      <c r="I96" s="62"/>
      <c r="J96" s="65"/>
      <c r="K96" s="64">
        <v>0</v>
      </c>
      <c r="L96" s="76" t="s">
        <v>64</v>
      </c>
      <c r="M96" s="28" t="s">
        <v>144</v>
      </c>
      <c r="N96" s="36">
        <v>2</v>
      </c>
      <c r="O96" s="63"/>
      <c r="P96" s="66"/>
      <c r="Q96" s="16">
        <v>0</v>
      </c>
      <c r="R96" s="24">
        <f t="shared" si="4"/>
        <v>2</v>
      </c>
      <c r="S96" s="25">
        <f>R96/(2*34)*100</f>
        <v>2.9411764705882351</v>
      </c>
    </row>
    <row r="97" spans="2:19" ht="63.75" customHeight="1" x14ac:dyDescent="0.25">
      <c r="B97" s="12" t="s">
        <v>40</v>
      </c>
      <c r="C97" s="62"/>
      <c r="D97" s="41"/>
      <c r="E97" s="36">
        <v>0</v>
      </c>
      <c r="F97" s="63"/>
      <c r="G97" s="65"/>
      <c r="H97" s="64">
        <v>0</v>
      </c>
      <c r="I97" s="62"/>
      <c r="J97" s="65"/>
      <c r="K97" s="64">
        <v>0</v>
      </c>
      <c r="L97" s="62"/>
      <c r="M97" s="28" t="s">
        <v>220</v>
      </c>
      <c r="N97" s="36">
        <v>1</v>
      </c>
      <c r="O97" s="63"/>
      <c r="P97" s="66"/>
      <c r="Q97" s="16">
        <v>0</v>
      </c>
      <c r="R97" s="24">
        <f t="shared" si="4"/>
        <v>1</v>
      </c>
      <c r="S97" s="25">
        <f>R97/(1*34)*100</f>
        <v>2.9411764705882351</v>
      </c>
    </row>
    <row r="98" spans="2:19" ht="67.5" customHeight="1" x14ac:dyDescent="0.25">
      <c r="B98" s="12" t="s">
        <v>41</v>
      </c>
      <c r="C98" s="62"/>
      <c r="D98" s="41"/>
      <c r="E98" s="36">
        <v>0</v>
      </c>
      <c r="F98" s="63"/>
      <c r="G98" s="28"/>
      <c r="H98" s="64">
        <v>0</v>
      </c>
      <c r="I98" s="62"/>
      <c r="J98" s="28"/>
      <c r="K98" s="64">
        <v>0</v>
      </c>
      <c r="L98" s="76" t="s">
        <v>64</v>
      </c>
      <c r="M98" s="28" t="s">
        <v>230</v>
      </c>
      <c r="N98" s="36">
        <v>2</v>
      </c>
      <c r="O98" s="63"/>
      <c r="P98" s="28" t="s">
        <v>231</v>
      </c>
      <c r="Q98" s="16">
        <v>1</v>
      </c>
      <c r="R98" s="24">
        <f t="shared" si="4"/>
        <v>3</v>
      </c>
      <c r="S98" s="25">
        <f>R98/(2*34)*100</f>
        <v>4.4117647058823533</v>
      </c>
    </row>
    <row r="99" spans="2:19" ht="61.5" customHeight="1" x14ac:dyDescent="0.25">
      <c r="B99" s="12" t="s">
        <v>36</v>
      </c>
      <c r="C99" s="62"/>
      <c r="D99" s="28"/>
      <c r="E99" s="36">
        <v>0</v>
      </c>
      <c r="F99" s="63"/>
      <c r="G99" s="65"/>
      <c r="H99" s="64">
        <v>0</v>
      </c>
      <c r="I99" s="62"/>
      <c r="J99" s="28"/>
      <c r="K99" s="64">
        <v>0</v>
      </c>
      <c r="L99" s="76" t="s">
        <v>64</v>
      </c>
      <c r="M99" s="45"/>
      <c r="N99" s="36">
        <v>1</v>
      </c>
      <c r="O99" s="63"/>
      <c r="P99" s="28" t="s">
        <v>246</v>
      </c>
      <c r="Q99" s="16">
        <v>1</v>
      </c>
      <c r="R99" s="24">
        <f t="shared" si="4"/>
        <v>2</v>
      </c>
      <c r="S99" s="25">
        <f>R99/(2*34)*100</f>
        <v>2.9411764705882351</v>
      </c>
    </row>
    <row r="100" spans="2:19" ht="61.5" customHeight="1" x14ac:dyDescent="0.25">
      <c r="B100" s="12" t="s">
        <v>44</v>
      </c>
      <c r="C100" s="62"/>
      <c r="D100" s="41"/>
      <c r="E100" s="36">
        <v>0</v>
      </c>
      <c r="F100" s="63"/>
      <c r="G100" s="28" t="s">
        <v>207</v>
      </c>
      <c r="H100" s="64">
        <v>1</v>
      </c>
      <c r="I100" s="62"/>
      <c r="J100" s="28" t="s">
        <v>208</v>
      </c>
      <c r="K100" s="64">
        <v>1</v>
      </c>
      <c r="L100" s="76" t="s">
        <v>64</v>
      </c>
      <c r="M100" s="66"/>
      <c r="N100" s="36">
        <v>1</v>
      </c>
      <c r="O100" s="63"/>
      <c r="P100" s="28" t="s">
        <v>209</v>
      </c>
      <c r="Q100" s="16">
        <v>1</v>
      </c>
      <c r="R100" s="24">
        <f t="shared" si="4"/>
        <v>4</v>
      </c>
      <c r="S100" s="25">
        <f>R100/(2*34)*100</f>
        <v>5.8823529411764701</v>
      </c>
    </row>
    <row r="101" spans="2:19" ht="58.5" customHeight="1" x14ac:dyDescent="0.25">
      <c r="B101" s="12" t="s">
        <v>38</v>
      </c>
      <c r="C101" s="62"/>
      <c r="D101" s="44"/>
      <c r="E101" s="36">
        <v>0</v>
      </c>
      <c r="F101" s="63"/>
      <c r="G101" s="65"/>
      <c r="H101" s="64">
        <v>0</v>
      </c>
      <c r="I101" s="62"/>
      <c r="J101" s="28" t="s">
        <v>287</v>
      </c>
      <c r="K101" s="64">
        <v>1</v>
      </c>
      <c r="L101" s="62"/>
      <c r="M101" s="77"/>
      <c r="N101" s="36">
        <v>0</v>
      </c>
      <c r="O101" s="63"/>
      <c r="P101" s="77"/>
      <c r="Q101" s="16">
        <v>0</v>
      </c>
      <c r="R101" s="24">
        <f t="shared" si="4"/>
        <v>1</v>
      </c>
      <c r="S101" s="25">
        <f>R101/(1*34)*100</f>
        <v>2.9411764705882351</v>
      </c>
    </row>
    <row r="102" spans="2:19" ht="59.25" customHeight="1" x14ac:dyDescent="0.25">
      <c r="B102" s="12" t="s">
        <v>27</v>
      </c>
      <c r="C102" s="62"/>
      <c r="D102" s="44"/>
      <c r="E102" s="36">
        <v>0</v>
      </c>
      <c r="F102" s="63"/>
      <c r="G102" s="65"/>
      <c r="H102" s="64">
        <v>0</v>
      </c>
      <c r="I102" s="62"/>
      <c r="J102" s="28" t="s">
        <v>272</v>
      </c>
      <c r="K102" s="64">
        <v>1</v>
      </c>
      <c r="L102" s="62"/>
      <c r="M102" s="77"/>
      <c r="N102" s="36">
        <v>0</v>
      </c>
      <c r="O102" s="63"/>
      <c r="P102" s="77"/>
      <c r="Q102" s="16">
        <v>0</v>
      </c>
      <c r="R102" s="24">
        <f t="shared" si="4"/>
        <v>1</v>
      </c>
      <c r="S102" s="25">
        <f>R102/(1*34)*100</f>
        <v>2.9411764705882351</v>
      </c>
    </row>
    <row r="103" spans="2:19" ht="57.75" customHeight="1" x14ac:dyDescent="0.25">
      <c r="B103" s="12" t="s">
        <v>25</v>
      </c>
      <c r="C103" s="62"/>
      <c r="D103" s="44"/>
      <c r="E103" s="36">
        <v>0</v>
      </c>
      <c r="F103" s="63"/>
      <c r="G103" s="65"/>
      <c r="H103" s="64">
        <v>0</v>
      </c>
      <c r="I103" s="62"/>
      <c r="J103" s="28" t="s">
        <v>288</v>
      </c>
      <c r="K103" s="64">
        <v>1</v>
      </c>
      <c r="L103" s="62"/>
      <c r="M103" s="77"/>
      <c r="N103" s="36">
        <v>0</v>
      </c>
      <c r="O103" s="63"/>
      <c r="P103" s="77"/>
      <c r="Q103" s="16">
        <v>0</v>
      </c>
      <c r="R103" s="24">
        <f t="shared" si="4"/>
        <v>1</v>
      </c>
      <c r="S103" s="25">
        <f>R103/(2*34)*100</f>
        <v>1.4705882352941175</v>
      </c>
    </row>
    <row r="104" spans="2:19" ht="59.25" customHeight="1" x14ac:dyDescent="0.25">
      <c r="B104" s="12" t="s">
        <v>45</v>
      </c>
      <c r="C104" s="62"/>
      <c r="D104" s="28"/>
      <c r="E104" s="36">
        <v>0</v>
      </c>
      <c r="F104" s="63"/>
      <c r="G104" s="65"/>
      <c r="H104" s="64">
        <v>0</v>
      </c>
      <c r="I104" s="62"/>
      <c r="J104" s="65"/>
      <c r="K104" s="64">
        <v>0</v>
      </c>
      <c r="L104" s="62"/>
      <c r="M104" s="66"/>
      <c r="N104" s="36">
        <v>0</v>
      </c>
      <c r="O104" s="63"/>
      <c r="P104" s="28" t="s">
        <v>314</v>
      </c>
      <c r="Q104" s="16">
        <v>1</v>
      </c>
      <c r="R104" s="24">
        <f t="shared" si="4"/>
        <v>1</v>
      </c>
      <c r="S104" s="25">
        <f>R104/(1*34)*100</f>
        <v>2.9411764705882351</v>
      </c>
    </row>
    <row r="105" spans="2:19" ht="59.25" customHeight="1" x14ac:dyDescent="0.25">
      <c r="B105" s="12" t="s">
        <v>26</v>
      </c>
      <c r="C105" s="62"/>
      <c r="D105" s="28" t="s">
        <v>297</v>
      </c>
      <c r="E105" s="36">
        <v>1</v>
      </c>
      <c r="F105" s="63"/>
      <c r="G105" s="65"/>
      <c r="H105" s="64">
        <v>0</v>
      </c>
      <c r="I105" s="62"/>
      <c r="J105" s="65"/>
      <c r="K105" s="64">
        <v>0</v>
      </c>
      <c r="L105" s="62"/>
      <c r="M105" s="77"/>
      <c r="N105" s="36">
        <v>0</v>
      </c>
      <c r="O105" s="63"/>
      <c r="P105" s="77"/>
      <c r="Q105" s="16">
        <v>0</v>
      </c>
      <c r="R105" s="24">
        <f t="shared" si="4"/>
        <v>1</v>
      </c>
      <c r="S105" s="25">
        <f>R105/(2*34)*100</f>
        <v>1.4705882352941175</v>
      </c>
    </row>
    <row r="106" spans="2:19" ht="63.75" customHeight="1" x14ac:dyDescent="0.25">
      <c r="B106" s="12" t="s">
        <v>23</v>
      </c>
      <c r="C106" s="62"/>
      <c r="D106" s="28"/>
      <c r="E106" s="36">
        <v>0</v>
      </c>
      <c r="F106" s="63"/>
      <c r="G106" s="65"/>
      <c r="H106" s="64">
        <v>0</v>
      </c>
      <c r="I106" s="62"/>
      <c r="J106" s="65"/>
      <c r="K106" s="64">
        <v>0</v>
      </c>
      <c r="L106" s="62"/>
      <c r="M106" s="28" t="s">
        <v>279</v>
      </c>
      <c r="N106" s="36">
        <v>1</v>
      </c>
      <c r="O106" s="63"/>
      <c r="P106" s="66"/>
      <c r="Q106" s="16">
        <v>0</v>
      </c>
      <c r="R106" s="24">
        <f t="shared" si="4"/>
        <v>1</v>
      </c>
      <c r="S106" s="25">
        <f>R106/(1*34)*100</f>
        <v>2.9411764705882351</v>
      </c>
    </row>
    <row r="107" spans="2:19" ht="59.25" customHeight="1" x14ac:dyDescent="0.25">
      <c r="B107" s="12" t="s">
        <v>43</v>
      </c>
      <c r="C107" s="62"/>
      <c r="D107" s="41"/>
      <c r="E107" s="36">
        <v>0</v>
      </c>
      <c r="F107" s="63"/>
      <c r="G107" s="65"/>
      <c r="H107" s="64">
        <v>0</v>
      </c>
      <c r="I107" s="62"/>
      <c r="J107" s="28" t="s">
        <v>280</v>
      </c>
      <c r="K107" s="64">
        <v>1</v>
      </c>
      <c r="L107" s="62"/>
      <c r="M107" s="28"/>
      <c r="N107" s="36">
        <v>0</v>
      </c>
      <c r="O107" s="63"/>
      <c r="P107" s="66"/>
      <c r="Q107" s="16">
        <v>0</v>
      </c>
      <c r="R107" s="24">
        <f t="shared" si="4"/>
        <v>1</v>
      </c>
      <c r="S107" s="25">
        <f>R107/(1*34)*100</f>
        <v>2.9411764705882351</v>
      </c>
    </row>
    <row r="108" spans="2:19" ht="19.5" customHeight="1" x14ac:dyDescent="0.25">
      <c r="B108" s="8" t="s">
        <v>9</v>
      </c>
      <c r="C108" s="60">
        <v>0</v>
      </c>
      <c r="D108" s="43">
        <f>E108</f>
        <v>6</v>
      </c>
      <c r="E108" s="73">
        <f>SUM(E109:E124)</f>
        <v>6</v>
      </c>
      <c r="F108" s="61">
        <v>0</v>
      </c>
      <c r="G108" s="43">
        <f>H108</f>
        <v>6</v>
      </c>
      <c r="H108" s="73">
        <f>SUM(H109:H124)</f>
        <v>6</v>
      </c>
      <c r="I108" s="60">
        <v>0</v>
      </c>
      <c r="J108" s="43">
        <f>K108</f>
        <v>4</v>
      </c>
      <c r="K108" s="74">
        <f>SUM(K109:K124)</f>
        <v>4</v>
      </c>
      <c r="L108" s="60">
        <v>0</v>
      </c>
      <c r="M108" s="43">
        <f>N108</f>
        <v>9</v>
      </c>
      <c r="N108" s="75">
        <f>SUM(N109:N124)</f>
        <v>9</v>
      </c>
      <c r="O108" s="61">
        <v>0</v>
      </c>
      <c r="P108" s="43">
        <f>Q108</f>
        <v>10</v>
      </c>
      <c r="Q108" s="33">
        <f>SUM(Q109:Q124)</f>
        <v>10</v>
      </c>
      <c r="R108" s="26">
        <f t="shared" si="4"/>
        <v>35</v>
      </c>
      <c r="S108" s="23"/>
    </row>
    <row r="109" spans="2:19" ht="45" x14ac:dyDescent="0.25">
      <c r="B109" s="12" t="s">
        <v>19</v>
      </c>
      <c r="C109" s="62"/>
      <c r="D109" s="40"/>
      <c r="E109" s="36">
        <v>0</v>
      </c>
      <c r="F109" s="63"/>
      <c r="G109" s="45" t="s">
        <v>111</v>
      </c>
      <c r="H109" s="64">
        <v>1</v>
      </c>
      <c r="I109" s="62"/>
      <c r="J109" s="65"/>
      <c r="K109" s="64">
        <v>0</v>
      </c>
      <c r="L109" s="62"/>
      <c r="M109" s="28" t="s">
        <v>113</v>
      </c>
      <c r="N109" s="36">
        <v>1</v>
      </c>
      <c r="O109" s="63"/>
      <c r="P109" s="28" t="s">
        <v>112</v>
      </c>
      <c r="Q109" s="16">
        <v>1</v>
      </c>
      <c r="R109" s="24">
        <f t="shared" si="4"/>
        <v>3</v>
      </c>
      <c r="S109" s="25">
        <f>R109/(3*34)*100</f>
        <v>2.9411764705882351</v>
      </c>
    </row>
    <row r="110" spans="2:19" ht="45" x14ac:dyDescent="0.25">
      <c r="B110" s="12" t="s">
        <v>30</v>
      </c>
      <c r="C110" s="62"/>
      <c r="D110" s="41"/>
      <c r="E110" s="36">
        <v>0</v>
      </c>
      <c r="F110" s="63"/>
      <c r="G110" s="65"/>
      <c r="H110" s="64">
        <v>0</v>
      </c>
      <c r="I110" s="62"/>
      <c r="J110" s="45" t="s">
        <v>114</v>
      </c>
      <c r="K110" s="64">
        <v>1</v>
      </c>
      <c r="L110" s="62"/>
      <c r="M110" s="45" t="s">
        <v>115</v>
      </c>
      <c r="N110" s="36">
        <v>1</v>
      </c>
      <c r="O110" s="63"/>
      <c r="P110" s="45" t="s">
        <v>116</v>
      </c>
      <c r="Q110" s="16">
        <v>1</v>
      </c>
      <c r="R110" s="24">
        <f t="shared" si="4"/>
        <v>3</v>
      </c>
      <c r="S110" s="25">
        <f>R110/(3*34)*100</f>
        <v>2.9411764705882351</v>
      </c>
    </row>
    <row r="111" spans="2:19" ht="90" x14ac:dyDescent="0.25">
      <c r="B111" s="12" t="s">
        <v>33</v>
      </c>
      <c r="C111" s="62"/>
      <c r="D111" s="28" t="s">
        <v>174</v>
      </c>
      <c r="E111" s="36">
        <v>1</v>
      </c>
      <c r="F111" s="63"/>
      <c r="G111" s="45" t="s">
        <v>175</v>
      </c>
      <c r="H111" s="64">
        <v>2</v>
      </c>
      <c r="I111" s="62"/>
      <c r="J111" s="44"/>
      <c r="K111" s="64">
        <v>0</v>
      </c>
      <c r="L111" s="62"/>
      <c r="M111" s="45" t="s">
        <v>176</v>
      </c>
      <c r="N111" s="36">
        <v>1</v>
      </c>
      <c r="O111" s="63"/>
      <c r="P111" s="45" t="s">
        <v>177</v>
      </c>
      <c r="Q111" s="16">
        <v>1</v>
      </c>
      <c r="R111" s="24">
        <f t="shared" si="4"/>
        <v>5</v>
      </c>
      <c r="S111" s="25">
        <f>R111/(3*34)*100</f>
        <v>4.9019607843137258</v>
      </c>
    </row>
    <row r="112" spans="2:19" ht="45" x14ac:dyDescent="0.25">
      <c r="B112" s="12" t="s">
        <v>34</v>
      </c>
      <c r="C112" s="62"/>
      <c r="D112" s="41"/>
      <c r="E112" s="36">
        <v>0</v>
      </c>
      <c r="F112" s="63"/>
      <c r="G112" s="28" t="s">
        <v>178</v>
      </c>
      <c r="H112" s="64">
        <v>1</v>
      </c>
      <c r="I112" s="62"/>
      <c r="J112" s="45" t="s">
        <v>179</v>
      </c>
      <c r="K112" s="64">
        <v>1</v>
      </c>
      <c r="L112" s="62"/>
      <c r="M112" s="45" t="s">
        <v>180</v>
      </c>
      <c r="N112" s="36">
        <v>1</v>
      </c>
      <c r="O112" s="63"/>
      <c r="P112" s="45"/>
      <c r="Q112" s="16">
        <v>0</v>
      </c>
      <c r="R112" s="24">
        <f t="shared" si="4"/>
        <v>3</v>
      </c>
      <c r="S112" s="25">
        <f>R112/(2*34)*100</f>
        <v>4.4117647058823533</v>
      </c>
    </row>
    <row r="113" spans="2:19" ht="45" x14ac:dyDescent="0.25">
      <c r="B113" s="12" t="s">
        <v>31</v>
      </c>
      <c r="C113" s="78"/>
      <c r="D113" s="28" t="s">
        <v>313</v>
      </c>
      <c r="E113" s="81">
        <v>1</v>
      </c>
      <c r="F113" s="72"/>
      <c r="G113" s="45"/>
      <c r="H113" s="70">
        <v>0</v>
      </c>
      <c r="I113" s="71"/>
      <c r="J113" s="45"/>
      <c r="K113" s="70">
        <v>0</v>
      </c>
      <c r="L113" s="71"/>
      <c r="M113" s="28"/>
      <c r="N113" s="81">
        <v>0</v>
      </c>
      <c r="O113" s="72"/>
      <c r="P113" s="28"/>
      <c r="Q113" s="27">
        <v>0</v>
      </c>
      <c r="R113" s="24">
        <f t="shared" si="4"/>
        <v>1</v>
      </c>
      <c r="S113" s="25">
        <f>R113/(2*34)*100</f>
        <v>1.4705882352941175</v>
      </c>
    </row>
    <row r="114" spans="2:19" ht="45" x14ac:dyDescent="0.25">
      <c r="B114" s="12" t="s">
        <v>32</v>
      </c>
      <c r="C114" s="78"/>
      <c r="D114" s="28"/>
      <c r="E114" s="81">
        <v>0</v>
      </c>
      <c r="F114" s="72"/>
      <c r="G114" s="45"/>
      <c r="H114" s="70">
        <v>0</v>
      </c>
      <c r="I114" s="71"/>
      <c r="J114" s="45" t="s">
        <v>256</v>
      </c>
      <c r="K114" s="70">
        <v>1</v>
      </c>
      <c r="L114" s="71"/>
      <c r="M114" s="28"/>
      <c r="N114" s="81">
        <v>0</v>
      </c>
      <c r="O114" s="72"/>
      <c r="P114" s="28"/>
      <c r="Q114" s="27">
        <v>0</v>
      </c>
      <c r="R114" s="24">
        <f t="shared" si="4"/>
        <v>1</v>
      </c>
      <c r="S114" s="25">
        <f>R114/(1*34)*100</f>
        <v>2.9411764705882351</v>
      </c>
    </row>
    <row r="115" spans="2:19" ht="45" x14ac:dyDescent="0.25">
      <c r="B115" s="12" t="s">
        <v>28</v>
      </c>
      <c r="C115" s="62"/>
      <c r="D115" s="28" t="s">
        <v>197</v>
      </c>
      <c r="E115" s="82">
        <v>1</v>
      </c>
      <c r="F115" s="31"/>
      <c r="G115" s="28" t="s">
        <v>198</v>
      </c>
      <c r="H115" s="70">
        <v>1</v>
      </c>
      <c r="I115" s="30"/>
      <c r="J115" s="28"/>
      <c r="K115" s="70">
        <v>0</v>
      </c>
      <c r="L115" s="30"/>
      <c r="M115" s="28" t="s">
        <v>199</v>
      </c>
      <c r="N115" s="82">
        <v>1</v>
      </c>
      <c r="O115" s="31"/>
      <c r="P115" s="28" t="s">
        <v>200</v>
      </c>
      <c r="Q115" s="32">
        <v>1</v>
      </c>
      <c r="R115" s="24">
        <f t="shared" si="4"/>
        <v>4</v>
      </c>
      <c r="S115" s="25">
        <f>R115/(3*34)*100</f>
        <v>3.9215686274509802</v>
      </c>
    </row>
    <row r="116" spans="2:19" ht="45" x14ac:dyDescent="0.25">
      <c r="B116" s="12" t="s">
        <v>35</v>
      </c>
      <c r="C116" s="62"/>
      <c r="D116" s="41"/>
      <c r="E116" s="36">
        <v>0</v>
      </c>
      <c r="F116" s="63"/>
      <c r="G116" s="65"/>
      <c r="H116" s="64">
        <v>0</v>
      </c>
      <c r="I116" s="62"/>
      <c r="J116" s="65"/>
      <c r="K116" s="64">
        <v>0</v>
      </c>
      <c r="L116" s="62"/>
      <c r="M116" s="45" t="s">
        <v>145</v>
      </c>
      <c r="N116" s="36">
        <v>1</v>
      </c>
      <c r="O116" s="63"/>
      <c r="P116" s="66"/>
      <c r="Q116" s="16">
        <v>0</v>
      </c>
      <c r="R116" s="24">
        <f t="shared" si="4"/>
        <v>1</v>
      </c>
      <c r="S116" s="25">
        <f>R116/(2*34)*100</f>
        <v>1.4705882352941175</v>
      </c>
    </row>
    <row r="117" spans="2:19" ht="45" x14ac:dyDescent="0.25">
      <c r="B117" s="12" t="s">
        <v>40</v>
      </c>
      <c r="C117" s="62"/>
      <c r="D117" s="45" t="s">
        <v>221</v>
      </c>
      <c r="E117" s="36">
        <v>1</v>
      </c>
      <c r="F117" s="63"/>
      <c r="G117" s="65"/>
      <c r="H117" s="64">
        <v>0</v>
      </c>
      <c r="I117" s="62"/>
      <c r="J117" s="45" t="s">
        <v>222</v>
      </c>
      <c r="K117" s="64">
        <v>1</v>
      </c>
      <c r="L117" s="62"/>
      <c r="M117" s="66"/>
      <c r="N117" s="36">
        <v>0</v>
      </c>
      <c r="O117" s="63"/>
      <c r="P117" s="66"/>
      <c r="Q117" s="16">
        <v>0</v>
      </c>
      <c r="R117" s="24">
        <f t="shared" si="4"/>
        <v>2</v>
      </c>
      <c r="S117" s="25">
        <f>R117/(1*34)*100</f>
        <v>5.8823529411764701</v>
      </c>
    </row>
    <row r="118" spans="2:19" ht="95.25" customHeight="1" x14ac:dyDescent="0.25">
      <c r="B118" s="12" t="s">
        <v>41</v>
      </c>
      <c r="C118" s="62"/>
      <c r="D118" s="28" t="s">
        <v>232</v>
      </c>
      <c r="E118" s="36">
        <v>1</v>
      </c>
      <c r="F118" s="63"/>
      <c r="G118" s="28"/>
      <c r="H118" s="64">
        <v>0</v>
      </c>
      <c r="I118" s="62"/>
      <c r="J118" s="28"/>
      <c r="K118" s="64">
        <v>0</v>
      </c>
      <c r="L118" s="62"/>
      <c r="M118" s="28" t="s">
        <v>233</v>
      </c>
      <c r="N118" s="36">
        <v>1</v>
      </c>
      <c r="O118" s="63"/>
      <c r="P118" s="28" t="s">
        <v>234</v>
      </c>
      <c r="Q118" s="16">
        <v>2</v>
      </c>
      <c r="R118" s="24">
        <f t="shared" si="4"/>
        <v>4</v>
      </c>
      <c r="S118" s="25">
        <f>R118/(3*34)*100</f>
        <v>3.9215686274509802</v>
      </c>
    </row>
    <row r="119" spans="2:19" ht="45" x14ac:dyDescent="0.25">
      <c r="B119" s="12" t="s">
        <v>36</v>
      </c>
      <c r="C119" s="62"/>
      <c r="D119" s="28"/>
      <c r="E119" s="36">
        <v>0</v>
      </c>
      <c r="F119" s="63"/>
      <c r="G119" s="45"/>
      <c r="H119" s="83">
        <v>0</v>
      </c>
      <c r="I119" s="62"/>
      <c r="J119" s="65"/>
      <c r="K119" s="64">
        <v>0</v>
      </c>
      <c r="L119" s="62"/>
      <c r="M119" s="45"/>
      <c r="N119" s="36">
        <v>0</v>
      </c>
      <c r="O119" s="63"/>
      <c r="P119" s="45" t="s">
        <v>210</v>
      </c>
      <c r="Q119" s="16">
        <v>1</v>
      </c>
      <c r="R119" s="24">
        <f t="shared" si="4"/>
        <v>1</v>
      </c>
      <c r="S119" s="25">
        <f>R119/(2*34)*100</f>
        <v>1.4705882352941175</v>
      </c>
    </row>
    <row r="120" spans="2:19" ht="45" x14ac:dyDescent="0.25">
      <c r="B120" s="12" t="s">
        <v>44</v>
      </c>
      <c r="C120" s="62"/>
      <c r="D120" s="45"/>
      <c r="E120" s="36">
        <v>0</v>
      </c>
      <c r="F120" s="63"/>
      <c r="G120" s="45" t="s">
        <v>211</v>
      </c>
      <c r="H120" s="83">
        <v>1</v>
      </c>
      <c r="I120" s="62"/>
      <c r="J120" s="65"/>
      <c r="K120" s="64">
        <v>0</v>
      </c>
      <c r="L120" s="62"/>
      <c r="M120" s="45" t="s">
        <v>212</v>
      </c>
      <c r="N120" s="36">
        <v>1</v>
      </c>
      <c r="O120" s="63"/>
      <c r="P120" s="45" t="s">
        <v>213</v>
      </c>
      <c r="Q120" s="16">
        <v>1</v>
      </c>
      <c r="R120" s="24">
        <f t="shared" si="4"/>
        <v>3</v>
      </c>
      <c r="S120" s="25">
        <f>R120/(2*34)*100</f>
        <v>4.4117647058823533</v>
      </c>
    </row>
    <row r="121" spans="2:19" ht="45" x14ac:dyDescent="0.25">
      <c r="B121" s="12" t="s">
        <v>45</v>
      </c>
      <c r="C121" s="62"/>
      <c r="D121" s="41"/>
      <c r="E121" s="36">
        <v>0</v>
      </c>
      <c r="F121" s="63"/>
      <c r="G121" s="65"/>
      <c r="H121" s="64">
        <v>0</v>
      </c>
      <c r="I121" s="62"/>
      <c r="J121" s="65"/>
      <c r="K121" s="64">
        <v>0</v>
      </c>
      <c r="L121" s="62"/>
      <c r="M121" s="66"/>
      <c r="N121" s="36">
        <v>0</v>
      </c>
      <c r="O121" s="63"/>
      <c r="P121" s="45" t="s">
        <v>312</v>
      </c>
      <c r="Q121" s="16">
        <v>1</v>
      </c>
      <c r="R121" s="24">
        <f t="shared" si="4"/>
        <v>1</v>
      </c>
      <c r="S121" s="25">
        <f>R121/(1*34)*100</f>
        <v>2.9411764705882351</v>
      </c>
    </row>
    <row r="122" spans="2:19" ht="45" x14ac:dyDescent="0.25">
      <c r="B122" s="12" t="s">
        <v>26</v>
      </c>
      <c r="C122" s="62"/>
      <c r="D122" s="28" t="s">
        <v>298</v>
      </c>
      <c r="E122" s="36">
        <v>1</v>
      </c>
      <c r="F122" s="63"/>
      <c r="G122" s="65"/>
      <c r="H122" s="64">
        <v>0</v>
      </c>
      <c r="I122" s="62"/>
      <c r="J122" s="65"/>
      <c r="K122" s="64">
        <v>0</v>
      </c>
      <c r="L122" s="62"/>
      <c r="M122" s="77"/>
      <c r="N122" s="36">
        <v>0</v>
      </c>
      <c r="O122" s="63"/>
      <c r="P122" s="77"/>
      <c r="Q122" s="16">
        <v>0</v>
      </c>
      <c r="R122" s="24">
        <f t="shared" si="4"/>
        <v>1</v>
      </c>
      <c r="S122" s="25">
        <f>R122/(2*34)*100</f>
        <v>1.4705882352941175</v>
      </c>
    </row>
    <row r="123" spans="2:19" ht="47.25" customHeight="1" x14ac:dyDescent="0.25">
      <c r="B123" s="12" t="s">
        <v>46</v>
      </c>
      <c r="C123" s="62"/>
      <c r="D123" s="41"/>
      <c r="E123" s="36">
        <v>0</v>
      </c>
      <c r="F123" s="63"/>
      <c r="G123" s="65"/>
      <c r="H123" s="64">
        <v>0</v>
      </c>
      <c r="I123" s="62"/>
      <c r="J123" s="65"/>
      <c r="K123" s="64">
        <v>0</v>
      </c>
      <c r="L123" s="62"/>
      <c r="M123" s="66"/>
      <c r="N123" s="36">
        <v>0</v>
      </c>
      <c r="O123" s="63"/>
      <c r="P123" s="45" t="s">
        <v>321</v>
      </c>
      <c r="Q123" s="16">
        <v>1</v>
      </c>
      <c r="R123" s="24">
        <f t="shared" si="4"/>
        <v>1</v>
      </c>
      <c r="S123" s="25">
        <f>R123/(1*34)*100</f>
        <v>2.9411764705882351</v>
      </c>
    </row>
    <row r="124" spans="2:19" ht="45" x14ac:dyDescent="0.25">
      <c r="B124" s="12" t="s">
        <v>319</v>
      </c>
      <c r="C124" s="62"/>
      <c r="D124" s="41"/>
      <c r="E124" s="36">
        <v>0</v>
      </c>
      <c r="F124" s="63"/>
      <c r="G124" s="65"/>
      <c r="H124" s="64">
        <v>0</v>
      </c>
      <c r="I124" s="62"/>
      <c r="J124" s="65"/>
      <c r="K124" s="64">
        <v>0</v>
      </c>
      <c r="L124" s="62"/>
      <c r="M124" s="45" t="s">
        <v>320</v>
      </c>
      <c r="N124" s="36">
        <v>1</v>
      </c>
      <c r="O124" s="63"/>
      <c r="P124" s="45"/>
      <c r="Q124" s="16">
        <v>0</v>
      </c>
      <c r="R124" s="24">
        <f t="shared" si="4"/>
        <v>1</v>
      </c>
      <c r="S124" s="25">
        <f>R124/(1*17)*100</f>
        <v>5.8823529411764701</v>
      </c>
    </row>
    <row r="125" spans="2:19" ht="22.5" customHeight="1" x14ac:dyDescent="0.25">
      <c r="B125" s="8" t="s">
        <v>10</v>
      </c>
      <c r="C125" s="60">
        <v>0</v>
      </c>
      <c r="D125" s="43">
        <f>E125</f>
        <v>2</v>
      </c>
      <c r="E125" s="33">
        <f>SUM(E126:E142)</f>
        <v>2</v>
      </c>
      <c r="F125" s="61">
        <v>0</v>
      </c>
      <c r="G125" s="43">
        <f>H125</f>
        <v>5</v>
      </c>
      <c r="H125" s="33">
        <f>SUM(H126:H142)</f>
        <v>5</v>
      </c>
      <c r="I125" s="60">
        <v>0</v>
      </c>
      <c r="J125" s="43">
        <f>K125</f>
        <v>6</v>
      </c>
      <c r="K125" s="33">
        <f>SUM(K126:K142)</f>
        <v>6</v>
      </c>
      <c r="L125" s="60">
        <v>0</v>
      </c>
      <c r="M125" s="43">
        <f>N125</f>
        <v>10</v>
      </c>
      <c r="N125" s="33">
        <f>SUM(N126:N142)</f>
        <v>10</v>
      </c>
      <c r="O125" s="61">
        <v>0</v>
      </c>
      <c r="P125" s="43">
        <f>Q125</f>
        <v>7</v>
      </c>
      <c r="Q125" s="33">
        <f>SUM(Q126:Q142)</f>
        <v>7</v>
      </c>
      <c r="R125" s="26">
        <f t="shared" si="4"/>
        <v>30</v>
      </c>
      <c r="S125" s="23"/>
    </row>
    <row r="126" spans="2:19" ht="30" customHeight="1" x14ac:dyDescent="0.25">
      <c r="B126" s="12" t="s">
        <v>19</v>
      </c>
      <c r="C126" s="62"/>
      <c r="D126" s="46"/>
      <c r="E126" s="36">
        <v>0</v>
      </c>
      <c r="F126" s="63"/>
      <c r="G126" s="45"/>
      <c r="H126" s="64">
        <v>0</v>
      </c>
      <c r="I126" s="62"/>
      <c r="J126" s="45"/>
      <c r="K126" s="64">
        <v>0</v>
      </c>
      <c r="L126" s="62"/>
      <c r="M126" s="45" t="s">
        <v>117</v>
      </c>
      <c r="N126" s="36">
        <v>1</v>
      </c>
      <c r="O126" s="63"/>
      <c r="P126" s="45"/>
      <c r="Q126" s="16">
        <v>0</v>
      </c>
      <c r="R126" s="24">
        <f t="shared" si="4"/>
        <v>1</v>
      </c>
      <c r="S126" s="25">
        <f>R126/(2*34)*100</f>
        <v>1.4705882352941175</v>
      </c>
    </row>
    <row r="127" spans="2:19" ht="30" customHeight="1" x14ac:dyDescent="0.25">
      <c r="B127" s="12" t="s">
        <v>30</v>
      </c>
      <c r="C127" s="62"/>
      <c r="D127" s="46"/>
      <c r="E127" s="36">
        <v>0</v>
      </c>
      <c r="F127" s="63"/>
      <c r="G127" s="45"/>
      <c r="H127" s="64">
        <v>1</v>
      </c>
      <c r="I127" s="62"/>
      <c r="J127" s="84" t="s">
        <v>118</v>
      </c>
      <c r="K127" s="64">
        <v>1</v>
      </c>
      <c r="L127" s="62"/>
      <c r="M127" s="45"/>
      <c r="N127" s="36">
        <v>0</v>
      </c>
      <c r="O127" s="63"/>
      <c r="P127" s="45" t="s">
        <v>119</v>
      </c>
      <c r="Q127" s="16">
        <v>1</v>
      </c>
      <c r="R127" s="24">
        <f t="shared" si="4"/>
        <v>3</v>
      </c>
      <c r="S127" s="25">
        <f>R127/(3*34)*100</f>
        <v>2.9411764705882351</v>
      </c>
    </row>
    <row r="128" spans="2:19" ht="30" customHeight="1" x14ac:dyDescent="0.25">
      <c r="B128" s="12" t="s">
        <v>20</v>
      </c>
      <c r="C128" s="62"/>
      <c r="D128" s="45" t="s">
        <v>163</v>
      </c>
      <c r="E128" s="36">
        <v>1</v>
      </c>
      <c r="F128" s="63"/>
      <c r="G128" s="45" t="s">
        <v>164</v>
      </c>
      <c r="H128" s="64">
        <v>1</v>
      </c>
      <c r="I128" s="62"/>
      <c r="J128" s="65" t="s">
        <v>165</v>
      </c>
      <c r="K128" s="64">
        <v>1</v>
      </c>
      <c r="L128" s="62"/>
      <c r="M128" s="45" t="s">
        <v>166</v>
      </c>
      <c r="N128" s="36">
        <v>2</v>
      </c>
      <c r="O128" s="63"/>
      <c r="P128" s="45" t="s">
        <v>167</v>
      </c>
      <c r="Q128" s="16">
        <v>1</v>
      </c>
      <c r="R128" s="24">
        <f t="shared" si="4"/>
        <v>6</v>
      </c>
      <c r="S128" s="25">
        <f>R128/(5*34)*100</f>
        <v>3.5294117647058822</v>
      </c>
    </row>
    <row r="129" spans="2:19" ht="30" customHeight="1" x14ac:dyDescent="0.25">
      <c r="B129" s="12" t="s">
        <v>31</v>
      </c>
      <c r="C129" s="62"/>
      <c r="D129" s="46"/>
      <c r="E129" s="36">
        <v>0</v>
      </c>
      <c r="F129" s="63"/>
      <c r="G129" s="45"/>
      <c r="H129" s="36">
        <v>0</v>
      </c>
      <c r="I129" s="62"/>
      <c r="J129" s="65" t="s">
        <v>240</v>
      </c>
      <c r="K129" s="64">
        <v>1</v>
      </c>
      <c r="L129" s="62"/>
      <c r="M129" s="45"/>
      <c r="N129" s="36">
        <v>0</v>
      </c>
      <c r="O129" s="63"/>
      <c r="P129" s="45"/>
      <c r="Q129" s="14">
        <v>0</v>
      </c>
      <c r="R129" s="24">
        <f t="shared" si="4"/>
        <v>1</v>
      </c>
      <c r="S129" s="25">
        <f>R129/(4*34)*100</f>
        <v>0.73529411764705876</v>
      </c>
    </row>
    <row r="130" spans="2:19" ht="30" customHeight="1" x14ac:dyDescent="0.25">
      <c r="B130" s="12" t="s">
        <v>32</v>
      </c>
      <c r="C130" s="62"/>
      <c r="D130" s="46"/>
      <c r="E130" s="36">
        <v>0</v>
      </c>
      <c r="F130" s="63"/>
      <c r="G130" s="45"/>
      <c r="H130" s="36">
        <v>0</v>
      </c>
      <c r="I130" s="62"/>
      <c r="J130" s="65" t="s">
        <v>241</v>
      </c>
      <c r="K130" s="64">
        <v>1</v>
      </c>
      <c r="L130" s="62"/>
      <c r="M130" s="45"/>
      <c r="N130" s="36">
        <v>0</v>
      </c>
      <c r="O130" s="63"/>
      <c r="P130" s="45"/>
      <c r="Q130" s="14">
        <v>0</v>
      </c>
      <c r="R130" s="24">
        <f t="shared" si="4"/>
        <v>1</v>
      </c>
      <c r="S130" s="25">
        <f>R130/(4*34)*100</f>
        <v>0.73529411764705876</v>
      </c>
    </row>
    <row r="131" spans="2:19" ht="30" customHeight="1" x14ac:dyDescent="0.25">
      <c r="B131" s="12" t="s">
        <v>28</v>
      </c>
      <c r="C131" s="62"/>
      <c r="D131" s="46"/>
      <c r="E131" s="36">
        <v>0</v>
      </c>
      <c r="F131" s="63"/>
      <c r="G131" s="45" t="s">
        <v>155</v>
      </c>
      <c r="H131" s="36">
        <v>1</v>
      </c>
      <c r="I131" s="62"/>
      <c r="J131" s="45"/>
      <c r="K131" s="64">
        <v>0</v>
      </c>
      <c r="L131" s="62"/>
      <c r="M131" s="45" t="s">
        <v>249</v>
      </c>
      <c r="N131" s="36">
        <v>1</v>
      </c>
      <c r="O131" s="63"/>
      <c r="P131" s="45" t="s">
        <v>157</v>
      </c>
      <c r="Q131" s="14">
        <v>1</v>
      </c>
      <c r="R131" s="24">
        <f t="shared" si="4"/>
        <v>3</v>
      </c>
      <c r="S131" s="25">
        <f>R131/(3*34)*100</f>
        <v>2.9411764705882351</v>
      </c>
    </row>
    <row r="132" spans="2:19" ht="30" customHeight="1" x14ac:dyDescent="0.25">
      <c r="B132" s="12" t="s">
        <v>35</v>
      </c>
      <c r="C132" s="62"/>
      <c r="D132" s="45"/>
      <c r="E132" s="36">
        <v>0</v>
      </c>
      <c r="F132" s="63"/>
      <c r="G132" s="65"/>
      <c r="H132" s="64">
        <v>0</v>
      </c>
      <c r="I132" s="62"/>
      <c r="J132" s="65"/>
      <c r="K132" s="64">
        <v>0</v>
      </c>
      <c r="L132" s="62"/>
      <c r="M132" s="45" t="s">
        <v>146</v>
      </c>
      <c r="N132" s="36">
        <v>1</v>
      </c>
      <c r="O132" s="63"/>
      <c r="P132" s="77"/>
      <c r="Q132" s="16">
        <v>0</v>
      </c>
      <c r="R132" s="24">
        <f t="shared" si="4"/>
        <v>1</v>
      </c>
      <c r="S132" s="25">
        <f>R132/(1*34)*100</f>
        <v>2.9411764705882351</v>
      </c>
    </row>
    <row r="133" spans="2:19" ht="30" customHeight="1" x14ac:dyDescent="0.25">
      <c r="B133" s="12" t="s">
        <v>40</v>
      </c>
      <c r="C133" s="62"/>
      <c r="D133" s="45"/>
      <c r="E133" s="36">
        <v>0</v>
      </c>
      <c r="F133" s="63"/>
      <c r="G133" s="44" t="s">
        <v>223</v>
      </c>
      <c r="H133" s="64">
        <v>1</v>
      </c>
      <c r="I133" s="62"/>
      <c r="J133" s="44"/>
      <c r="K133" s="64">
        <v>0</v>
      </c>
      <c r="L133" s="62"/>
      <c r="M133" s="44" t="s">
        <v>224</v>
      </c>
      <c r="N133" s="36">
        <v>1</v>
      </c>
      <c r="O133" s="63"/>
      <c r="P133" s="44" t="s">
        <v>250</v>
      </c>
      <c r="Q133" s="16">
        <v>1</v>
      </c>
      <c r="R133" s="24">
        <f t="shared" si="4"/>
        <v>3</v>
      </c>
      <c r="S133" s="25">
        <f>R133/(1*34)*100</f>
        <v>8.8235294117647065</v>
      </c>
    </row>
    <row r="134" spans="2:19" ht="30" customHeight="1" x14ac:dyDescent="0.25">
      <c r="B134" s="12" t="s">
        <v>41</v>
      </c>
      <c r="C134" s="62"/>
      <c r="D134" s="46"/>
      <c r="E134" s="36">
        <v>0</v>
      </c>
      <c r="F134" s="63"/>
      <c r="G134" s="65"/>
      <c r="H134" s="64">
        <v>0</v>
      </c>
      <c r="I134" s="62"/>
      <c r="J134" s="44" t="s">
        <v>235</v>
      </c>
      <c r="K134" s="64">
        <v>1</v>
      </c>
      <c r="L134" s="62"/>
      <c r="M134" s="45"/>
      <c r="N134" s="36">
        <v>0</v>
      </c>
      <c r="O134" s="63"/>
      <c r="P134" s="45" t="s">
        <v>236</v>
      </c>
      <c r="Q134" s="14">
        <v>1</v>
      </c>
      <c r="R134" s="24">
        <f t="shared" si="4"/>
        <v>2</v>
      </c>
      <c r="S134" s="25">
        <f>R134/(2*34)*100</f>
        <v>2.9411764705882351</v>
      </c>
    </row>
    <row r="135" spans="2:19" ht="30" customHeight="1" x14ac:dyDescent="0.25">
      <c r="B135" s="12" t="s">
        <v>44</v>
      </c>
      <c r="C135" s="62"/>
      <c r="D135" s="45"/>
      <c r="E135" s="36">
        <v>0</v>
      </c>
      <c r="F135" s="63"/>
      <c r="G135" s="65"/>
      <c r="H135" s="64">
        <v>0</v>
      </c>
      <c r="I135" s="62"/>
      <c r="J135" s="65"/>
      <c r="K135" s="64">
        <v>0</v>
      </c>
      <c r="L135" s="62"/>
      <c r="M135" s="45" t="s">
        <v>156</v>
      </c>
      <c r="N135" s="85">
        <v>1</v>
      </c>
      <c r="O135" s="63"/>
      <c r="P135" s="45"/>
      <c r="Q135" s="34">
        <v>0</v>
      </c>
      <c r="R135" s="24">
        <f t="shared" si="4"/>
        <v>1</v>
      </c>
      <c r="S135" s="25">
        <f>R135/(1*34)*100</f>
        <v>2.9411764705882351</v>
      </c>
    </row>
    <row r="136" spans="2:19" ht="30" customHeight="1" x14ac:dyDescent="0.25">
      <c r="B136" s="12" t="s">
        <v>36</v>
      </c>
      <c r="C136" s="62"/>
      <c r="D136" s="45"/>
      <c r="E136" s="36">
        <v>0</v>
      </c>
      <c r="F136" s="63"/>
      <c r="G136" s="45" t="s">
        <v>248</v>
      </c>
      <c r="H136" s="64">
        <v>1</v>
      </c>
      <c r="I136" s="62"/>
      <c r="J136" s="65"/>
      <c r="K136" s="64">
        <v>0</v>
      </c>
      <c r="L136" s="62"/>
      <c r="M136" s="45" t="s">
        <v>203</v>
      </c>
      <c r="N136" s="36">
        <v>1</v>
      </c>
      <c r="O136" s="63"/>
      <c r="P136" s="77"/>
      <c r="Q136" s="16">
        <v>0</v>
      </c>
      <c r="R136" s="24">
        <f t="shared" ref="R136:R160" si="5">E136+H136+K136+N136+Q136</f>
        <v>2</v>
      </c>
      <c r="S136" s="25">
        <f>R136/(1*34)*100</f>
        <v>5.8823529411764701</v>
      </c>
    </row>
    <row r="137" spans="2:19" ht="30" customHeight="1" x14ac:dyDescent="0.25">
      <c r="B137" s="12" t="s">
        <v>26</v>
      </c>
      <c r="C137" s="62"/>
      <c r="D137" s="45" t="s">
        <v>299</v>
      </c>
      <c r="E137" s="36">
        <v>1</v>
      </c>
      <c r="F137" s="63"/>
      <c r="G137" s="65"/>
      <c r="H137" s="64">
        <v>0</v>
      </c>
      <c r="I137" s="62"/>
      <c r="J137" s="65"/>
      <c r="K137" s="64">
        <v>0</v>
      </c>
      <c r="L137" s="62"/>
      <c r="M137" s="77"/>
      <c r="N137" s="36">
        <v>0</v>
      </c>
      <c r="O137" s="63"/>
      <c r="P137" s="77"/>
      <c r="Q137" s="16">
        <v>0</v>
      </c>
      <c r="R137" s="24">
        <f t="shared" si="5"/>
        <v>1</v>
      </c>
      <c r="S137" s="25">
        <f>R137/(2*34)*100</f>
        <v>1.4705882352941175</v>
      </c>
    </row>
    <row r="138" spans="2:19" ht="30" customHeight="1" x14ac:dyDescent="0.25">
      <c r="B138" s="12" t="s">
        <v>45</v>
      </c>
      <c r="C138" s="62"/>
      <c r="D138" s="45"/>
      <c r="E138" s="36">
        <v>0</v>
      </c>
      <c r="F138" s="63"/>
      <c r="G138" s="65"/>
      <c r="H138" s="64">
        <v>0</v>
      </c>
      <c r="I138" s="62"/>
      <c r="J138" s="65"/>
      <c r="K138" s="64">
        <v>0</v>
      </c>
      <c r="L138" s="62"/>
      <c r="M138" s="77"/>
      <c r="N138" s="36">
        <v>0</v>
      </c>
      <c r="O138" s="63"/>
      <c r="P138" s="45" t="s">
        <v>305</v>
      </c>
      <c r="Q138" s="16">
        <v>1</v>
      </c>
      <c r="R138" s="24">
        <f t="shared" si="5"/>
        <v>1</v>
      </c>
      <c r="S138" s="25">
        <f>R138/(1*34)*100</f>
        <v>2.9411764705882351</v>
      </c>
    </row>
    <row r="139" spans="2:19" ht="30" customHeight="1" x14ac:dyDescent="0.25">
      <c r="B139" s="12" t="s">
        <v>47</v>
      </c>
      <c r="C139" s="62"/>
      <c r="D139" s="45"/>
      <c r="E139" s="36">
        <v>0</v>
      </c>
      <c r="F139" s="63"/>
      <c r="G139" s="65"/>
      <c r="H139" s="64">
        <v>0</v>
      </c>
      <c r="I139" s="62"/>
      <c r="J139" s="44" t="s">
        <v>304</v>
      </c>
      <c r="K139" s="64">
        <v>1</v>
      </c>
      <c r="L139" s="62"/>
      <c r="M139" s="77"/>
      <c r="N139" s="36">
        <v>0</v>
      </c>
      <c r="O139" s="63"/>
      <c r="P139" s="77"/>
      <c r="Q139" s="16">
        <v>0</v>
      </c>
      <c r="R139" s="24">
        <f t="shared" si="5"/>
        <v>1</v>
      </c>
      <c r="S139" s="25">
        <f>R139/(1*34)*100</f>
        <v>2.9411764705882351</v>
      </c>
    </row>
    <row r="140" spans="2:19" ht="30" customHeight="1" x14ac:dyDescent="0.25">
      <c r="B140" s="12" t="s">
        <v>23</v>
      </c>
      <c r="C140" s="62"/>
      <c r="D140" s="45"/>
      <c r="E140" s="36">
        <v>0</v>
      </c>
      <c r="F140" s="63"/>
      <c r="G140" s="65"/>
      <c r="H140" s="64">
        <v>0</v>
      </c>
      <c r="I140" s="62"/>
      <c r="J140" s="65"/>
      <c r="K140" s="64">
        <v>0</v>
      </c>
      <c r="L140" s="62"/>
      <c r="M140" s="45" t="s">
        <v>306</v>
      </c>
      <c r="N140" s="36">
        <v>1</v>
      </c>
      <c r="O140" s="63"/>
      <c r="P140" s="77"/>
      <c r="Q140" s="16">
        <v>0</v>
      </c>
      <c r="R140" s="24">
        <f t="shared" si="5"/>
        <v>1</v>
      </c>
      <c r="S140" s="25">
        <f>R140/(1*34)*100</f>
        <v>2.9411764705882351</v>
      </c>
    </row>
    <row r="141" spans="2:19" ht="30" customHeight="1" x14ac:dyDescent="0.25">
      <c r="B141" s="12" t="s">
        <v>48</v>
      </c>
      <c r="C141" s="62"/>
      <c r="D141" s="45"/>
      <c r="E141" s="36">
        <v>0</v>
      </c>
      <c r="F141" s="63"/>
      <c r="G141" s="65"/>
      <c r="H141" s="64">
        <v>0</v>
      </c>
      <c r="I141" s="62"/>
      <c r="J141" s="65"/>
      <c r="K141" s="64">
        <v>0</v>
      </c>
      <c r="L141" s="62"/>
      <c r="M141" s="45" t="s">
        <v>307</v>
      </c>
      <c r="N141" s="36">
        <v>1</v>
      </c>
      <c r="O141" s="63"/>
      <c r="P141" s="77"/>
      <c r="Q141" s="16">
        <v>0</v>
      </c>
      <c r="R141" s="24">
        <f t="shared" si="5"/>
        <v>1</v>
      </c>
      <c r="S141" s="25">
        <f>R141/(1*34)*100</f>
        <v>2.9411764705882351</v>
      </c>
    </row>
    <row r="142" spans="2:19" ht="30" customHeight="1" x14ac:dyDescent="0.25">
      <c r="B142" s="12" t="s">
        <v>49</v>
      </c>
      <c r="C142" s="62"/>
      <c r="D142" s="45"/>
      <c r="E142" s="36">
        <v>0</v>
      </c>
      <c r="F142" s="63"/>
      <c r="G142" s="65"/>
      <c r="H142" s="64">
        <v>0</v>
      </c>
      <c r="I142" s="62"/>
      <c r="J142" s="65"/>
      <c r="K142" s="64">
        <v>0</v>
      </c>
      <c r="L142" s="62"/>
      <c r="M142" s="77"/>
      <c r="N142" s="36">
        <v>0</v>
      </c>
      <c r="O142" s="63"/>
      <c r="P142" s="45" t="s">
        <v>303</v>
      </c>
      <c r="Q142" s="16">
        <v>1</v>
      </c>
      <c r="R142" s="24">
        <f t="shared" si="5"/>
        <v>1</v>
      </c>
      <c r="S142" s="25">
        <f>R142/(1*34)*100</f>
        <v>2.9411764705882351</v>
      </c>
    </row>
    <row r="143" spans="2:19" ht="20.25" customHeight="1" x14ac:dyDescent="0.25">
      <c r="B143" s="8" t="s">
        <v>11</v>
      </c>
      <c r="C143" s="60">
        <v>0</v>
      </c>
      <c r="D143" s="43">
        <f>E143</f>
        <v>4</v>
      </c>
      <c r="E143" s="33">
        <f>SUM(E144:E160)</f>
        <v>4</v>
      </c>
      <c r="F143" s="61">
        <v>0</v>
      </c>
      <c r="G143" s="43">
        <f>H143</f>
        <v>7</v>
      </c>
      <c r="H143" s="33">
        <f>SUM(H144:H160)</f>
        <v>7</v>
      </c>
      <c r="I143" s="60">
        <v>0</v>
      </c>
      <c r="J143" s="43">
        <f>K143</f>
        <v>3</v>
      </c>
      <c r="K143" s="33">
        <f>SUM(K144:K160)</f>
        <v>3</v>
      </c>
      <c r="L143" s="60">
        <v>4</v>
      </c>
      <c r="M143" s="43">
        <v>8</v>
      </c>
      <c r="N143" s="33">
        <f>SUM(N144:N160)</f>
        <v>12</v>
      </c>
      <c r="O143" s="61">
        <v>0</v>
      </c>
      <c r="P143" s="43">
        <v>9</v>
      </c>
      <c r="Q143" s="33">
        <f>SUM(Q144:Q160)</f>
        <v>9</v>
      </c>
      <c r="R143" s="26">
        <f>E143+H143+K143+N143+Q143</f>
        <v>35</v>
      </c>
      <c r="S143" s="23"/>
    </row>
    <row r="144" spans="2:19" ht="33" customHeight="1" x14ac:dyDescent="0.25">
      <c r="B144" s="12" t="s">
        <v>19</v>
      </c>
      <c r="C144" s="62"/>
      <c r="D144" s="45" t="s">
        <v>120</v>
      </c>
      <c r="E144" s="36">
        <v>1</v>
      </c>
      <c r="F144" s="63"/>
      <c r="G144" s="45" t="s">
        <v>121</v>
      </c>
      <c r="H144" s="64">
        <v>1</v>
      </c>
      <c r="I144" s="62"/>
      <c r="J144" s="45"/>
      <c r="K144" s="64">
        <v>0</v>
      </c>
      <c r="L144" s="76"/>
      <c r="M144" s="31" t="s">
        <v>122</v>
      </c>
      <c r="N144" s="36">
        <v>1</v>
      </c>
      <c r="O144" s="31"/>
      <c r="P144" s="31" t="s">
        <v>123</v>
      </c>
      <c r="Q144" s="16">
        <v>1</v>
      </c>
      <c r="R144" s="24">
        <f t="shared" si="5"/>
        <v>4</v>
      </c>
      <c r="S144" s="25">
        <f>R144/(3*34)*100</f>
        <v>3.9215686274509802</v>
      </c>
    </row>
    <row r="145" spans="2:19" ht="33" customHeight="1" x14ac:dyDescent="0.25">
      <c r="B145" s="12" t="s">
        <v>30</v>
      </c>
      <c r="C145" s="62"/>
      <c r="D145" s="46"/>
      <c r="E145" s="36">
        <v>0</v>
      </c>
      <c r="F145" s="63"/>
      <c r="G145" s="45" t="s">
        <v>124</v>
      </c>
      <c r="H145" s="64">
        <v>1</v>
      </c>
      <c r="I145" s="62"/>
      <c r="J145" s="45"/>
      <c r="K145" s="64">
        <v>0</v>
      </c>
      <c r="L145" s="62"/>
      <c r="M145" s="31"/>
      <c r="N145" s="36">
        <v>0</v>
      </c>
      <c r="O145" s="63"/>
      <c r="P145" s="31" t="s">
        <v>125</v>
      </c>
      <c r="Q145" s="16">
        <v>1</v>
      </c>
      <c r="R145" s="24">
        <f t="shared" si="5"/>
        <v>2</v>
      </c>
      <c r="S145" s="25">
        <f>R145/(3*34)*100</f>
        <v>1.9607843137254901</v>
      </c>
    </row>
    <row r="146" spans="2:19" ht="33" customHeight="1" x14ac:dyDescent="0.25">
      <c r="B146" s="12" t="s">
        <v>20</v>
      </c>
      <c r="C146" s="62"/>
      <c r="D146" s="45" t="s">
        <v>251</v>
      </c>
      <c r="E146" s="36">
        <v>1</v>
      </c>
      <c r="F146" s="63"/>
      <c r="G146" s="45" t="s">
        <v>159</v>
      </c>
      <c r="H146" s="64">
        <v>1</v>
      </c>
      <c r="I146" s="62"/>
      <c r="J146" s="77" t="s">
        <v>160</v>
      </c>
      <c r="K146" s="64">
        <v>2</v>
      </c>
      <c r="L146" s="62"/>
      <c r="M146" s="28" t="s">
        <v>161</v>
      </c>
      <c r="N146" s="36">
        <v>1</v>
      </c>
      <c r="O146" s="63"/>
      <c r="P146" s="28" t="s">
        <v>162</v>
      </c>
      <c r="Q146" s="16">
        <v>1</v>
      </c>
      <c r="R146" s="24">
        <f t="shared" si="5"/>
        <v>6</v>
      </c>
      <c r="S146" s="25">
        <f>R146/(5*34)*100</f>
        <v>3.5294117647058822</v>
      </c>
    </row>
    <row r="147" spans="2:19" ht="33" customHeight="1" x14ac:dyDescent="0.25">
      <c r="B147" s="12" t="s">
        <v>31</v>
      </c>
      <c r="C147" s="62"/>
      <c r="D147" s="46"/>
      <c r="E147" s="36">
        <v>0</v>
      </c>
      <c r="F147" s="63"/>
      <c r="G147" s="45"/>
      <c r="H147" s="36">
        <v>0</v>
      </c>
      <c r="I147" s="62"/>
      <c r="J147" s="45"/>
      <c r="K147" s="64">
        <v>0</v>
      </c>
      <c r="L147" s="76" t="s">
        <v>239</v>
      </c>
      <c r="M147" s="45"/>
      <c r="N147" s="36">
        <v>1</v>
      </c>
      <c r="O147" s="63"/>
      <c r="P147" s="45"/>
      <c r="Q147" s="14">
        <v>0</v>
      </c>
      <c r="R147" s="24">
        <f t="shared" si="5"/>
        <v>1</v>
      </c>
      <c r="S147" s="25">
        <f>R147/(4*34)*100</f>
        <v>0.73529411764705876</v>
      </c>
    </row>
    <row r="148" spans="2:19" ht="33" customHeight="1" x14ac:dyDescent="0.25">
      <c r="B148" s="12" t="s">
        <v>32</v>
      </c>
      <c r="C148" s="62"/>
      <c r="D148" s="46"/>
      <c r="E148" s="36">
        <v>0</v>
      </c>
      <c r="F148" s="63"/>
      <c r="G148" s="45"/>
      <c r="H148" s="36">
        <v>0</v>
      </c>
      <c r="I148" s="62"/>
      <c r="J148" s="77" t="s">
        <v>255</v>
      </c>
      <c r="K148" s="64">
        <v>1</v>
      </c>
      <c r="L148" s="76"/>
      <c r="M148" s="45"/>
      <c r="N148" s="36">
        <v>0</v>
      </c>
      <c r="O148" s="63"/>
      <c r="P148" s="45"/>
      <c r="Q148" s="14">
        <v>0</v>
      </c>
      <c r="R148" s="24">
        <f t="shared" si="5"/>
        <v>1</v>
      </c>
      <c r="S148" s="25">
        <f>R148/(2*34)*100</f>
        <v>1.4705882352941175</v>
      </c>
    </row>
    <row r="149" spans="2:19" ht="33" customHeight="1" x14ac:dyDescent="0.25">
      <c r="B149" s="12" t="s">
        <v>28</v>
      </c>
      <c r="C149" s="62"/>
      <c r="D149" s="45" t="s">
        <v>252</v>
      </c>
      <c r="E149" s="36">
        <v>1</v>
      </c>
      <c r="F149" s="63"/>
      <c r="G149" s="45"/>
      <c r="H149" s="36">
        <v>0</v>
      </c>
      <c r="I149" s="62"/>
      <c r="J149" s="45"/>
      <c r="K149" s="64">
        <v>0</v>
      </c>
      <c r="L149" s="62"/>
      <c r="M149" s="45" t="s">
        <v>253</v>
      </c>
      <c r="N149" s="36">
        <v>1</v>
      </c>
      <c r="O149" s="63"/>
      <c r="P149" s="45" t="s">
        <v>158</v>
      </c>
      <c r="Q149" s="14">
        <v>1</v>
      </c>
      <c r="R149" s="24">
        <f t="shared" si="5"/>
        <v>3</v>
      </c>
      <c r="S149" s="25">
        <f>R149/(3*34)*100</f>
        <v>2.9411764705882351</v>
      </c>
    </row>
    <row r="150" spans="2:19" ht="33" customHeight="1" x14ac:dyDescent="0.25">
      <c r="B150" s="12" t="s">
        <v>35</v>
      </c>
      <c r="C150" s="62"/>
      <c r="D150" s="41"/>
      <c r="E150" s="36">
        <v>0</v>
      </c>
      <c r="F150" s="63"/>
      <c r="G150" s="65"/>
      <c r="H150" s="64">
        <v>0</v>
      </c>
      <c r="I150" s="62"/>
      <c r="J150" s="65"/>
      <c r="K150" s="64">
        <v>0</v>
      </c>
      <c r="L150" s="76" t="s">
        <v>239</v>
      </c>
      <c r="M150" s="45" t="s">
        <v>147</v>
      </c>
      <c r="N150" s="36">
        <v>2</v>
      </c>
      <c r="O150" s="63"/>
      <c r="P150" s="66"/>
      <c r="Q150" s="16">
        <v>0</v>
      </c>
      <c r="R150" s="24">
        <f t="shared" si="5"/>
        <v>2</v>
      </c>
      <c r="S150" s="25">
        <f>R150/(1*34)*100</f>
        <v>5.8823529411764701</v>
      </c>
    </row>
    <row r="151" spans="2:19" ht="33" customHeight="1" x14ac:dyDescent="0.25">
      <c r="B151" s="12" t="s">
        <v>50</v>
      </c>
      <c r="C151" s="62"/>
      <c r="D151" s="41"/>
      <c r="E151" s="36">
        <v>0</v>
      </c>
      <c r="F151" s="63"/>
      <c r="G151" s="65"/>
      <c r="H151" s="64">
        <v>0</v>
      </c>
      <c r="I151" s="62"/>
      <c r="J151" s="65"/>
      <c r="K151" s="64">
        <v>0</v>
      </c>
      <c r="L151" s="62"/>
      <c r="M151" s="45" t="s">
        <v>310</v>
      </c>
      <c r="N151" s="36">
        <v>1</v>
      </c>
      <c r="O151" s="63"/>
      <c r="P151" s="66"/>
      <c r="Q151" s="16">
        <v>0</v>
      </c>
      <c r="R151" s="24">
        <f t="shared" si="5"/>
        <v>1</v>
      </c>
      <c r="S151" s="25">
        <f>R151/(1*34)*100</f>
        <v>2.9411764705882351</v>
      </c>
    </row>
    <row r="152" spans="2:19" ht="33" customHeight="1" x14ac:dyDescent="0.25">
      <c r="B152" s="12" t="s">
        <v>40</v>
      </c>
      <c r="C152" s="62"/>
      <c r="D152" s="45"/>
      <c r="E152" s="36">
        <v>0</v>
      </c>
      <c r="F152" s="63"/>
      <c r="G152" s="44" t="s">
        <v>225</v>
      </c>
      <c r="H152" s="64">
        <v>1</v>
      </c>
      <c r="I152" s="62"/>
      <c r="J152" s="65"/>
      <c r="K152" s="64">
        <v>0</v>
      </c>
      <c r="L152" s="62"/>
      <c r="M152" s="44" t="s">
        <v>226</v>
      </c>
      <c r="N152" s="36">
        <v>1</v>
      </c>
      <c r="O152" s="63"/>
      <c r="P152" s="44" t="s">
        <v>302</v>
      </c>
      <c r="Q152" s="16">
        <v>1</v>
      </c>
      <c r="R152" s="24">
        <f t="shared" si="5"/>
        <v>3</v>
      </c>
      <c r="S152" s="25">
        <f>R152/(1*34)*100</f>
        <v>8.8235294117647065</v>
      </c>
    </row>
    <row r="153" spans="2:19" ht="33" customHeight="1" x14ac:dyDescent="0.25">
      <c r="B153" s="12" t="s">
        <v>41</v>
      </c>
      <c r="C153" s="62"/>
      <c r="D153" s="41"/>
      <c r="E153" s="36">
        <v>0</v>
      </c>
      <c r="F153" s="63"/>
      <c r="G153" s="44" t="s">
        <v>237</v>
      </c>
      <c r="H153" s="64">
        <v>1</v>
      </c>
      <c r="I153" s="62"/>
      <c r="J153" s="65"/>
      <c r="K153" s="64">
        <v>0</v>
      </c>
      <c r="L153" s="76" t="s">
        <v>239</v>
      </c>
      <c r="M153" s="41" t="s">
        <v>238</v>
      </c>
      <c r="N153" s="36">
        <v>2</v>
      </c>
      <c r="O153" s="63"/>
      <c r="P153" s="41"/>
      <c r="Q153" s="16">
        <v>0</v>
      </c>
      <c r="R153" s="24">
        <f t="shared" si="5"/>
        <v>3</v>
      </c>
      <c r="S153" s="25">
        <f>R153/(2*34)*100</f>
        <v>4.4117647058823533</v>
      </c>
    </row>
    <row r="154" spans="2:19" ht="33" customHeight="1" x14ac:dyDescent="0.25">
      <c r="B154" s="12" t="s">
        <v>44</v>
      </c>
      <c r="C154" s="62"/>
      <c r="D154" s="45"/>
      <c r="E154" s="36">
        <v>0</v>
      </c>
      <c r="F154" s="63"/>
      <c r="G154" s="45" t="s">
        <v>201</v>
      </c>
      <c r="H154" s="64">
        <v>1</v>
      </c>
      <c r="I154" s="62"/>
      <c r="J154" s="45"/>
      <c r="K154" s="64">
        <v>0</v>
      </c>
      <c r="L154" s="76" t="s">
        <v>239</v>
      </c>
      <c r="M154" s="77"/>
      <c r="N154" s="36">
        <v>1</v>
      </c>
      <c r="O154" s="63"/>
      <c r="P154" s="45" t="s">
        <v>254</v>
      </c>
      <c r="Q154" s="16">
        <v>1</v>
      </c>
      <c r="R154" s="24">
        <f t="shared" si="5"/>
        <v>3</v>
      </c>
      <c r="S154" s="25">
        <f>R154/(1*34)*100</f>
        <v>8.8235294117647065</v>
      </c>
    </row>
    <row r="155" spans="2:19" ht="33" customHeight="1" x14ac:dyDescent="0.25">
      <c r="B155" s="12" t="s">
        <v>36</v>
      </c>
      <c r="C155" s="62"/>
      <c r="D155" s="41"/>
      <c r="E155" s="36">
        <v>0</v>
      </c>
      <c r="F155" s="63"/>
      <c r="G155" s="45" t="s">
        <v>202</v>
      </c>
      <c r="H155" s="64">
        <v>1</v>
      </c>
      <c r="I155" s="62"/>
      <c r="J155" s="65"/>
      <c r="K155" s="64">
        <v>0</v>
      </c>
      <c r="L155" s="62"/>
      <c r="M155" s="66"/>
      <c r="N155" s="36">
        <v>0</v>
      </c>
      <c r="O155" s="63"/>
      <c r="P155" s="66"/>
      <c r="Q155" s="16">
        <v>0</v>
      </c>
      <c r="R155" s="24">
        <f t="shared" si="5"/>
        <v>1</v>
      </c>
      <c r="S155" s="25">
        <f t="shared" ref="S155" si="6">R155/(2*34)*100</f>
        <v>1.4705882352941175</v>
      </c>
    </row>
    <row r="156" spans="2:19" ht="33" customHeight="1" x14ac:dyDescent="0.25">
      <c r="B156" s="12" t="s">
        <v>51</v>
      </c>
      <c r="C156" s="62"/>
      <c r="D156" s="41"/>
      <c r="E156" s="36">
        <v>0</v>
      </c>
      <c r="F156" s="63"/>
      <c r="G156" s="65"/>
      <c r="H156" s="64">
        <v>0</v>
      </c>
      <c r="I156" s="62"/>
      <c r="J156" s="65"/>
      <c r="K156" s="64">
        <v>0</v>
      </c>
      <c r="L156" s="62"/>
      <c r="M156" s="45" t="s">
        <v>311</v>
      </c>
      <c r="N156" s="36">
        <v>1</v>
      </c>
      <c r="O156" s="63"/>
      <c r="P156" s="66"/>
      <c r="Q156" s="16">
        <v>0</v>
      </c>
      <c r="R156" s="24">
        <f t="shared" si="5"/>
        <v>1</v>
      </c>
      <c r="S156" s="25">
        <f>R156/(1*34)*100</f>
        <v>2.9411764705882351</v>
      </c>
    </row>
    <row r="157" spans="2:19" ht="33" customHeight="1" x14ac:dyDescent="0.25">
      <c r="B157" s="12" t="s">
        <v>26</v>
      </c>
      <c r="C157" s="62"/>
      <c r="D157" s="45" t="s">
        <v>300</v>
      </c>
      <c r="E157" s="36">
        <v>1</v>
      </c>
      <c r="F157" s="63"/>
      <c r="G157" s="65"/>
      <c r="H157" s="64">
        <v>0</v>
      </c>
      <c r="I157" s="62"/>
      <c r="J157" s="65"/>
      <c r="K157" s="64">
        <v>0</v>
      </c>
      <c r="L157" s="62"/>
      <c r="M157" s="77"/>
      <c r="N157" s="36">
        <v>0</v>
      </c>
      <c r="O157" s="63"/>
      <c r="P157" s="77"/>
      <c r="Q157" s="16">
        <v>0</v>
      </c>
      <c r="R157" s="24">
        <f t="shared" si="5"/>
        <v>1</v>
      </c>
      <c r="S157" s="25">
        <f>R157/(2*34)*100</f>
        <v>1.4705882352941175</v>
      </c>
    </row>
    <row r="158" spans="2:19" ht="33" customHeight="1" x14ac:dyDescent="0.25">
      <c r="B158" s="12" t="s">
        <v>45</v>
      </c>
      <c r="C158" s="62"/>
      <c r="D158" s="45"/>
      <c r="E158" s="36">
        <v>0</v>
      </c>
      <c r="F158" s="63"/>
      <c r="G158" s="65"/>
      <c r="H158" s="64">
        <v>0</v>
      </c>
      <c r="I158" s="62"/>
      <c r="J158" s="65"/>
      <c r="K158" s="64">
        <v>0</v>
      </c>
      <c r="L158" s="62"/>
      <c r="M158" s="77"/>
      <c r="N158" s="36">
        <v>0</v>
      </c>
      <c r="O158" s="63"/>
      <c r="P158" s="44" t="s">
        <v>308</v>
      </c>
      <c r="Q158" s="16">
        <v>1</v>
      </c>
      <c r="R158" s="24">
        <f t="shared" si="5"/>
        <v>1</v>
      </c>
      <c r="S158" s="25">
        <f>R158/(1*34)*100</f>
        <v>2.9411764705882351</v>
      </c>
    </row>
    <row r="159" spans="2:19" ht="42" customHeight="1" x14ac:dyDescent="0.25">
      <c r="B159" s="12" t="s">
        <v>48</v>
      </c>
      <c r="C159" s="62"/>
      <c r="D159" s="45"/>
      <c r="E159" s="36">
        <v>0</v>
      </c>
      <c r="F159" s="63"/>
      <c r="G159" s="65"/>
      <c r="H159" s="64">
        <v>0</v>
      </c>
      <c r="I159" s="62"/>
      <c r="J159" s="65"/>
      <c r="K159" s="64">
        <v>0</v>
      </c>
      <c r="L159" s="62"/>
      <c r="M159" s="77"/>
      <c r="N159" s="36">
        <v>0</v>
      </c>
      <c r="O159" s="63"/>
      <c r="P159" s="45" t="s">
        <v>309</v>
      </c>
      <c r="Q159" s="16">
        <v>1</v>
      </c>
      <c r="R159" s="24">
        <f t="shared" si="5"/>
        <v>1</v>
      </c>
      <c r="S159" s="25">
        <f>R159/(1*17)*100</f>
        <v>5.8823529411764701</v>
      </c>
    </row>
    <row r="160" spans="2:19" ht="42" customHeight="1" thickBot="1" x14ac:dyDescent="0.3">
      <c r="B160" s="12" t="s">
        <v>49</v>
      </c>
      <c r="C160" s="62"/>
      <c r="D160" s="45"/>
      <c r="E160" s="36">
        <v>0</v>
      </c>
      <c r="F160" s="63"/>
      <c r="G160" s="65"/>
      <c r="H160" s="64">
        <v>0</v>
      </c>
      <c r="I160" s="62"/>
      <c r="J160" s="65"/>
      <c r="K160" s="64">
        <v>0</v>
      </c>
      <c r="L160" s="86"/>
      <c r="M160" s="87"/>
      <c r="N160" s="88">
        <v>0</v>
      </c>
      <c r="O160" s="63"/>
      <c r="P160" s="44" t="s">
        <v>301</v>
      </c>
      <c r="Q160" s="16">
        <v>1</v>
      </c>
      <c r="R160" s="24">
        <f t="shared" si="5"/>
        <v>1</v>
      </c>
      <c r="S160" s="25">
        <f>R160/(1*34)*100</f>
        <v>2.9411764705882351</v>
      </c>
    </row>
  </sheetData>
  <mergeCells count="14">
    <mergeCell ref="L29:L31"/>
    <mergeCell ref="S4:S5"/>
    <mergeCell ref="R4:R5"/>
    <mergeCell ref="B1:D1"/>
    <mergeCell ref="C3:E3"/>
    <mergeCell ref="F3:H3"/>
    <mergeCell ref="I3:K3"/>
    <mergeCell ref="L3:N3"/>
    <mergeCell ref="B3:B5"/>
    <mergeCell ref="L1:S1"/>
    <mergeCell ref="E1:J1"/>
    <mergeCell ref="F2:K2"/>
    <mergeCell ref="B2:D2"/>
    <mergeCell ref="O3:Q3"/>
  </mergeCells>
  <pageMargins left="0.31496062992125984" right="0.19685039370078741" top="0.39370078740157483" bottom="0.19685039370078741" header="0.31496062992125984" footer="0.31496062992125984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Windows User</cp:lastModifiedBy>
  <cp:lastPrinted>2023-08-22T13:20:37Z</cp:lastPrinted>
  <dcterms:created xsi:type="dcterms:W3CDTF">2021-08-26T16:23:02Z</dcterms:created>
  <dcterms:modified xsi:type="dcterms:W3CDTF">2024-03-06T21:08:30Z</dcterms:modified>
</cp:coreProperties>
</file>